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13.xml" ContentType="application/vnd.openxmlformats-officedocument.spreadsheetml.pivotCacheDefinition+xml"/>
  <Override PartName="/xl/pivotCache/pivotCacheRecords13.xml" ContentType="application/vnd.openxmlformats-officedocument.spreadsheetml.pivotCacheRecords+xml"/>
  <Override PartName="/xl/pivotCache/pivotCacheDefinition14.xml" ContentType="application/vnd.openxmlformats-officedocument.spreadsheetml.pivotCacheDefinition+xml"/>
  <Override PartName="/xl/pivotCache/pivotCacheRecords14.xml" ContentType="application/vnd.openxmlformats-officedocument.spreadsheetml.pivotCacheRecords+xml"/>
  <Override PartName="/xl/pivotCache/pivotCacheDefinition15.xml" ContentType="application/vnd.openxmlformats-officedocument.spreadsheetml.pivotCacheDefinition+xml"/>
  <Override PartName="/xl/pivotCache/pivotCacheRecords1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pivotTables/pivotTable4.xml" ContentType="application/vnd.openxmlformats-officedocument.spreadsheetml.pivotTable+xml"/>
  <Override PartName="/xl/drawings/drawing5.xml" ContentType="application/vnd.openxmlformats-officedocument.drawing+xml"/>
  <Override PartName="/xl/tables/table4.xml" ContentType="application/vnd.openxmlformats-officedocument.spreadsheetml.table+xml"/>
  <Override PartName="/xl/pivotTables/pivotTable5.xml" ContentType="application/vnd.openxmlformats-officedocument.spreadsheetml.pivot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pivotTables/pivotTable6.xml" ContentType="application/vnd.openxmlformats-officedocument.spreadsheetml.pivotTable+xml"/>
  <Override PartName="/xl/drawings/drawing8.xml" ContentType="application/vnd.openxmlformats-officedocument.drawing+xml"/>
  <Override PartName="/xl/tables/table6.xml" ContentType="application/vnd.openxmlformats-officedocument.spreadsheetml.table+xml"/>
  <Override PartName="/xl/pivotTables/pivotTable7.xml" ContentType="application/vnd.openxmlformats-officedocument.spreadsheetml.pivot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pivotTables/pivotTable8.xml" ContentType="application/vnd.openxmlformats-officedocument.spreadsheetml.pivotTable+xml"/>
  <Override PartName="/xl/drawings/drawing12.xml" ContentType="application/vnd.openxmlformats-officedocument.drawing+xml"/>
  <Override PartName="/xl/tables/table8.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pivotTables/pivotTable10.xml" ContentType="application/vnd.openxmlformats-officedocument.spreadsheetml.pivotTable+xml"/>
  <Override PartName="/xl/drawings/drawing15.xml" ContentType="application/vnd.openxmlformats-officedocument.drawing+xml"/>
  <Override PartName="/xl/tables/table10.xml" ContentType="application/vnd.openxmlformats-officedocument.spreadsheetml.table+xml"/>
  <Override PartName="/xl/pivotTables/pivotTable11.xml" ContentType="application/vnd.openxmlformats-officedocument.spreadsheetml.pivotTable+xml"/>
  <Override PartName="/xl/drawings/drawing16.xml" ContentType="application/vnd.openxmlformats-officedocument.drawing+xml"/>
  <Override PartName="/xl/tables/table11.xml" ContentType="application/vnd.openxmlformats-officedocument.spreadsheetml.table+xml"/>
  <Override PartName="/xl/pivotTables/pivotTable12.xml" ContentType="application/vnd.openxmlformats-officedocument.spreadsheetml.pivotTable+xml"/>
  <Override PartName="/xl/drawings/drawing17.xml" ContentType="application/vnd.openxmlformats-officedocument.drawing+xml"/>
  <Override PartName="/xl/tables/table12.xml" ContentType="application/vnd.openxmlformats-officedocument.spreadsheetml.table+xml"/>
  <Override PartName="/xl/pivotTables/pivotTable13.xml" ContentType="application/vnd.openxmlformats-officedocument.spreadsheetml.pivotTable+xml"/>
  <Override PartName="/xl/drawings/drawing18.xml" ContentType="application/vnd.openxmlformats-officedocument.drawing+xml"/>
  <Override PartName="/xl/tables/table13.xml" ContentType="application/vnd.openxmlformats-officedocument.spreadsheetml.table+xml"/>
  <Override PartName="/xl/pivotTables/pivotTable14.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tables/table15.xml" ContentType="application/vnd.openxmlformats-officedocument.spreadsheetml.table+xml"/>
  <Override PartName="/xl/pivotTables/pivotTable15.xml" ContentType="application/vnd.openxmlformats-officedocument.spreadsheetml.pivotTable+xml"/>
  <Override PartName="/xl/drawings/drawing21.xml" ContentType="application/vnd.openxmlformats-officedocument.drawing+xml"/>
  <Override PartName="/xl/pivotTables/pivotTable16.xml" ContentType="application/vnd.openxmlformats-officedocument.spreadsheetml.pivotTable+xml"/>
  <Override PartName="/xl/drawings/drawing22.xml" ContentType="application/vnd.openxmlformats-officedocument.drawing+xml"/>
  <Override PartName="/xl/pivotTables/pivotTable17.xml" ContentType="application/vnd.openxmlformats-officedocument.spreadsheetml.pivotTable+xml"/>
  <Override PartName="/xl/drawings/drawing23.xml" ContentType="application/vnd.openxmlformats-officedocument.drawing+xml"/>
  <Override PartName="/xl/pivotTables/pivotTable18.xml" ContentType="application/vnd.openxmlformats-officedocument.spreadsheetml.pivotTable+xml"/>
  <Override PartName="/xl/drawings/drawing24.xml" ContentType="application/vnd.openxmlformats-officedocument.drawing+xml"/>
  <Override PartName="/xl/pivotTables/pivotTable19.xml" ContentType="application/vnd.openxmlformats-officedocument.spreadsheetml.pivotTable+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filterPrivacy="1" codeName="ThisWorkbook" defaultThemeVersion="166925"/>
  <xr:revisionPtr revIDLastSave="6" documentId="8_{2B0390BB-4512-42B5-9E15-D3707264F214}" xr6:coauthVersionLast="45" xr6:coauthVersionMax="45" xr10:uidLastSave="{12AEC115-96DA-41CA-8426-5546BE12DA2D}"/>
  <bookViews>
    <workbookView xWindow="-120" yWindow="-120" windowWidth="29040" windowHeight="15840" tabRatio="802" xr2:uid="{00000000-000D-0000-FFFF-FFFF00000000}"/>
  </bookViews>
  <sheets>
    <sheet name="Início" sheetId="2" r:id="rId1"/>
    <sheet name="1" sheetId="3" r:id="rId2"/>
    <sheet name="2" sheetId="4" r:id="rId3"/>
    <sheet name="3" sheetId="5" r:id="rId4"/>
    <sheet name="4" sheetId="6" r:id="rId5"/>
    <sheet name="5" sheetId="2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7" r:id="rId23"/>
    <sheet name="23" sheetId="23" r:id="rId24"/>
    <sheet name="24" sheetId="24" r:id="rId25"/>
    <sheet name="Saiba mais" sheetId="25" r:id="rId26"/>
  </sheets>
  <definedNames>
    <definedName name="grp_Chave">"Outra linha de colchete,Linha de colchete"</definedName>
    <definedName name="grp_GuieMeChave">"shp_ChaveInferior,txt_GuieMeChave,shp_ChaveEsquerda"</definedName>
    <definedName name="grp_GuieMeSetas">"shp_SetaCurva,txt_GuieMeSetas,shp_SetaReta"</definedName>
    <definedName name="grp_MaisInfo">"Linha inferior,Grupo 113"</definedName>
    <definedName name="ImpostoSobreVendas">0.0825</definedName>
  </definedNames>
  <calcPr calcId="191029"/>
  <pivotCaches>
    <pivotCache cacheId="0" r:id="rId27"/>
    <pivotCache cacheId="1" r:id="rId28"/>
    <pivotCache cacheId="2" r:id="rId29"/>
    <pivotCache cacheId="3" r:id="rId30"/>
    <pivotCache cacheId="4" r:id="rId31"/>
    <pivotCache cacheId="5" r:id="rId32"/>
    <pivotCache cacheId="6" r:id="rId33"/>
    <pivotCache cacheId="7" r:id="rId34"/>
    <pivotCache cacheId="8" r:id="rId35"/>
    <pivotCache cacheId="9" r:id="rId36"/>
    <pivotCache cacheId="10" r:id="rId37"/>
    <pivotCache cacheId="11" r:id="rId38"/>
    <pivotCache cacheId="12" r:id="rId39"/>
    <pivotCache cacheId="13" r:id="rId40"/>
    <pivotCache cacheId="14" r:id="rId4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23" l="1"/>
  <c r="H7" i="23"/>
  <c r="J5" i="27"/>
  <c r="J6" i="27"/>
  <c r="J4" i="27"/>
  <c r="I6" i="15"/>
  <c r="I7" i="15"/>
  <c r="I8" i="15"/>
  <c r="I5" i="15"/>
  <c r="H10" i="8"/>
  <c r="H11" i="8"/>
  <c r="H9" i="8"/>
  <c r="I10" i="24" l="1"/>
  <c r="H5" i="23"/>
  <c r="J8" i="27"/>
  <c r="J7" i="27"/>
  <c r="J7" i="22"/>
  <c r="J6" i="22"/>
  <c r="J4" i="22" l="1"/>
  <c r="J5" i="22"/>
  <c r="K9" i="21" l="1"/>
  <c r="C12" i="18"/>
  <c r="F6" i="17"/>
  <c r="F6" i="16"/>
</calcChain>
</file>

<file path=xl/sharedStrings.xml><?xml version="1.0" encoding="utf-8"?>
<sst xmlns="http://schemas.openxmlformats.org/spreadsheetml/2006/main" count="1116" uniqueCount="148">
  <si>
    <t>Bem-vindo(a)
Instruções para leitores de tela: Aproveite ao máximo as Tabelas Dinâmicas. Uma Tabela Dinâmica simples fornece um resumo total dos seus dados, mas às vezes você precisa de respostas detalhadas para perguntas específicas. É aí que adicionar mais campos de colunas e campos de linha pode ajudar. 
As instruções indicam para quais células navegar para o uso de um recurso ou leitura adicional.
Para iniciar, pressione Ctrl+Page Down.</t>
  </si>
  <si>
    <t>Aproveite ao máximo as Tabelas Dinâmicas</t>
  </si>
  <si>
    <t>Uma Tabela Dinâmica simples fornece um resumo total dos seus dados,
mas às vezes você precisa de respostas detalhadas para perguntas específicas.
É aí que adicionar mais campos de colunas e campos de linha pode ajudar.</t>
  </si>
  <si>
    <t>É BOM SABER
Você fez o primeiro tutorial? Se não fez, vá para Arquivo &gt; Novo e procure por Crie sua primeira Tabela Dinâmica.</t>
  </si>
  <si>
    <t>Volte ao início pressionando Ctrl+Home. Para iniciar o tour, pressione Ctrl+Page Down.</t>
  </si>
  <si>
    <t xml:space="preserve">No primeiro tutorial, apresentamos o conceito de Tabela Dinâmica. Também explicamos como um campo de linha pode ser usado como uma condição que divide um campo de valor.   </t>
  </si>
  <si>
    <t>Para continuar com este tutorial, pressione Ctrl+Page Down. Para ir para a planilha anterior, pressione Ctrl+Page Up.</t>
  </si>
  <si>
    <t>Este exemplo mostra como o campo de linha...</t>
  </si>
  <si>
    <t>...divide o campo de valor.</t>
  </si>
  <si>
    <t>Data</t>
  </si>
  <si>
    <t>Comprador</t>
  </si>
  <si>
    <t>Pai</t>
  </si>
  <si>
    <t>Mãe</t>
  </si>
  <si>
    <t>Brenda</t>
  </si>
  <si>
    <t>Tipo</t>
  </si>
  <si>
    <t>Presentes</t>
  </si>
  <si>
    <t>Alimentação</t>
  </si>
  <si>
    <t>Ingressos</t>
  </si>
  <si>
    <t>Música</t>
  </si>
  <si>
    <t>Esportes</t>
  </si>
  <si>
    <t>Valor</t>
  </si>
  <si>
    <t>Total Geral</t>
  </si>
  <si>
    <t>Quando analisar uma Tabela Dinâmica pela primeira vez, talvez ache que precisa de mais respostas.</t>
  </si>
  <si>
    <t>Na primeira análise da Tabela Dinâmica você pode ter perguntas como: "Quando ocorreram essas compras?", "Em que cada pessoa gastou dinheiro?", "O que a Mãe comprou que foi tão caro?".</t>
  </si>
  <si>
    <t>Essas são boas perguntas, mas, por enquanto, vamos nos concentrar em apenas uma pergunta.</t>
  </si>
  <si>
    <t>Em que cada pessoa gastou dinheiro?</t>
  </si>
  <si>
    <t>A última pergunta que fizemos foi: "Em que cada pessoa gastou dinheiro?".</t>
  </si>
  <si>
    <t xml:space="preserve">Respondemos adicionando um campo de coluna para Tipo. Como resultado, a Tabela Dinâmica agora tem cinco novas colunas que nos informam o tipo de compra feita por cada pessoa. </t>
  </si>
  <si>
    <t>Nossa nova Tabela Dinâmica agora vai da célula C10 até a célula I15, com colunas para Comprador, Alimentação, Música, Esportes, Ingressos, Presentes e Total Geral. Comprador e Total Geral são iguais a antes, e as novas colunas de detalhes estão entre elas.</t>
  </si>
  <si>
    <t>Se for difícil compreender a Tabela Dinâmica, experimente o seguinte: Leia a partir da esquerda, e de cima para baixo. No exemplo abaixo, Pai está na célula C12; Alimentação com R$ 125, na célula D12; Presentes com R$ 95, na célula E12; e o Total Geral de R$ 220, na célula I12. As linhas 13 e 14 mostram os detalhes para Mãe e Brenda, e a linha 15 mostra o Total Geral.</t>
  </si>
  <si>
    <t>Não faça isso agora. Daqui a algumas etapas, você trabalhará com uma Tabela Dinâmica. A primeira coisa a que fazer é criar detalhes no campo de colunas. Faça isso colocando o campo Tipo na área de campo de colunas.</t>
  </si>
  <si>
    <t>Uma imagem da Lista de Campos da Tabela Dinâmica mostra um cursor de seta arrastando o campo Tipo para a área Colunas.</t>
  </si>
  <si>
    <t>1. A Área da Tabela Dinâmica deste exemplo está nas células B13 a C17. Navegue para qualquer uma dessas células.</t>
  </si>
  <si>
    <t xml:space="preserve">3. Pressione as teclas de direção para selecionar o campo Tipo. Quando estiver selecionado, pressione a BARRA DE ESPAÇOS para adicionar o campo Tipo à área Linhas. </t>
  </si>
  <si>
    <t xml:space="preserve">4. Pressione as teclas de direção para selecionar o campo Tipo na área de linhas. Pressione BARRA DE ESPAÇOS para adicioná-lo à área de colunas. Pressione a tecla ESC para sair do painel de Campos da Tabela Dinâmica. </t>
  </si>
  <si>
    <t xml:space="preserve">Prática </t>
  </si>
  <si>
    <t>Vamos revisar a Tabela Dinâmica que você acaba de criar, mas desta vez adicionamos algumas cores especiais para diferenciar os campos de valor, de linha e de coluna.</t>
  </si>
  <si>
    <t>O campo de linha vai da célula C10 à C13, e está marcado em amarelo.</t>
  </si>
  <si>
    <t>O campo de coluna vai da célula D9 à H10, e está marcado em laranja.</t>
  </si>
  <si>
    <t>O campo de valor vai da célula D11 à H13, e está marcado em azul.</t>
  </si>
  <si>
    <t>Uma imagem conceitual mostra uma área retangular em quatro seções com o campo de linha na parte inferior esquerda em amarelo, o campo de coluna na parte superior direita em laranja, e o campo de valor na parte inferior direita em azul.</t>
  </si>
  <si>
    <t>Pense dessa forma ao usar a lista de campos. O campo de linha está à esquerda, e o de coluna na parte superior. Cada um deles fornece uma condição ao campo de valor, que os soma.</t>
  </si>
  <si>
    <t>Uma imagem conceitual mostra a Lista da Tabela Dinâmica com o campo de linha na parte inferior esquerda em amarelo, o campo de coluna na parte superior direita em laranja, e o campo de valor na parte inferior direita em azul.</t>
  </si>
  <si>
    <t xml:space="preserve">Preste atenção ao seguinte: Se um campo de coluna adicionar várias colunas a uma Tabela Dinâmica, ela ficará muito larga. </t>
  </si>
  <si>
    <t>Neste exemplo, a Tabela Dinâmica vai da célula C10 à X15, já que o campo de coluna adicionou 20 novas colunas. São muitas colunas! Isso faz com que as pessoas tenham que rolar muito a tela...</t>
  </si>
  <si>
    <t>Livros</t>
  </si>
  <si>
    <t>Tarifa Aérea</t>
  </si>
  <si>
    <t>Impostos</t>
  </si>
  <si>
    <t>Jantar Fora</t>
  </si>
  <si>
    <t>Roupas</t>
  </si>
  <si>
    <t>Aulas de Música</t>
  </si>
  <si>
    <t>Estacionamento</t>
  </si>
  <si>
    <t>Eletrônicos</t>
  </si>
  <si>
    <t>Combustível</t>
  </si>
  <si>
    <t>Tarifa do Clube</t>
  </si>
  <si>
    <t>Médicos</t>
  </si>
  <si>
    <t>Conta de Luz</t>
  </si>
  <si>
    <t>Dentistas</t>
  </si>
  <si>
    <t>Seguro do Automóvel</t>
  </si>
  <si>
    <t>Plano de Saúde</t>
  </si>
  <si>
    <t>Seguro Residencial</t>
  </si>
  <si>
    <t>Há uma alternativa para Tabelas Dinâmicas muito largas: você pode usar um segundo campo de linha. Um segundo campo de linha aparecerá recuado sob o primeiro campo de linha.</t>
  </si>
  <si>
    <t>É BOM SABER
Um segundo campo de linha orienta uma Tabela Dinâmica verticalmente, ao invés de horizontalmente. Algumas pessoas acham mais fácil ler Tabelas Dinâmicas verticais, porque não é preciso rolar muito a tela de uma lado a outro.</t>
  </si>
  <si>
    <t>SOBRE O EXCEL
Algumas vezes chama-se um segundo campo de linha de "campo de linha secundário".</t>
  </si>
  <si>
    <t>Rótulos de Linha</t>
  </si>
  <si>
    <t>Na próxima planilha você adicionará um segundo campo de linha. E você faz isso colocando o campo Tipo sob o campo Comprador no campo de linha.</t>
  </si>
  <si>
    <t>A imagem de Lista de Campos da Tabela Dinâmica mostra um cursor de seta arrastando o campo Tipo para a área Linhas.</t>
  </si>
  <si>
    <t xml:space="preserve">1. A Área da Tabela Dinâmica deste exemplo está nas células B13 a C17. Navegue para qualquer uma dessas células. </t>
  </si>
  <si>
    <t xml:space="preserve">3. Pressione as teclas de direção para ir para o campo Tipo. Pressione a BARRA DE ESPAÇO para adicionar o campo Tipo à área Linhas. </t>
  </si>
  <si>
    <t xml:space="preserve">4. Pressione a tecla ESC para sair do painel de Campos da Tabela Dinâmica. </t>
  </si>
  <si>
    <t xml:space="preserve">Se precisar simplificar a Tabela Dinâmica, recolha os dados do segundo campo de linha para que fique oculto. </t>
  </si>
  <si>
    <t>Você também pode recolher ou expandir todo o segundo campo de linha para simplificar a Tabela Dinâmica ainda mais.</t>
  </si>
  <si>
    <t>Esta é a chave</t>
  </si>
  <si>
    <t>Selecione o intervalo de dados da Tabela Dinâmica nas células F7 a G31, depois pressione Alt+JP, R1 para recolher todo o grupo. Ou pressione Alt+JP, X para expandir todo o grupo.</t>
  </si>
  <si>
    <t>Você também pode ter mais de um campo de coluna. Eles também podem ser recolhidos ou expandidos.</t>
  </si>
  <si>
    <t>A Tabela Dinâmica deste exemplo vai da célula B13 à M19. Neste caso, temos uma categoria Tipo na seção Colunas, que inclui itens para Alimentação e Serviços Públicos.</t>
  </si>
  <si>
    <t>Mês</t>
  </si>
  <si>
    <t>Jan</t>
  </si>
  <si>
    <t>Fev</t>
  </si>
  <si>
    <t>Mar</t>
  </si>
  <si>
    <t>Abr</t>
  </si>
  <si>
    <t>Rótulos de Coluna</t>
  </si>
  <si>
    <t>Serviços Públicos</t>
  </si>
  <si>
    <t>É importante lembrar: Se você precisar de mais detalhes, é possível adicionar muitos outros campos de linha ou de coluna. Neste exemplo há três campos de linha.</t>
  </si>
  <si>
    <t xml:space="preserve">DICA ESPECIALIZADA
Só porque você pode adicionar vários campos, não significa que deva. Neste exemplo, não tem problema, mas, algumas vezes, muitos campos (e todos os seus recuos) podem tornar a Tabela Dinâmica muito complicada de entender para outras pessoas. </t>
  </si>
  <si>
    <t>Estação</t>
  </si>
  <si>
    <t>Inverno</t>
  </si>
  <si>
    <t>Primavera</t>
  </si>
  <si>
    <t>Verão</t>
  </si>
  <si>
    <t>Outono</t>
  </si>
  <si>
    <t>Seguro</t>
  </si>
  <si>
    <t>Aluguel</t>
  </si>
  <si>
    <t xml:space="preserve">Pronto para praticar mais? Revise os dados abaixo nas células B7 a E55. Quando estiver pronto, vá para a próxima planilha e pratique o que aprendeu até agora. </t>
  </si>
  <si>
    <t xml:space="preserve">Não há necessidade de revisar todas as linhas de dados. Revise apenas os nomes dos campos na linha 7. Você trabalhará com eles na próxima planilha. </t>
  </si>
  <si>
    <t>Repr. de vendas</t>
  </si>
  <si>
    <t>Julieta</t>
  </si>
  <si>
    <t>Pedro</t>
  </si>
  <si>
    <t>Davi</t>
  </si>
  <si>
    <t>Produtos</t>
  </si>
  <si>
    <t>Laranjas</t>
  </si>
  <si>
    <t>Toranjas</t>
  </si>
  <si>
    <t>Maçãs</t>
  </si>
  <si>
    <t>Bananas</t>
  </si>
  <si>
    <t>Beterrabas</t>
  </si>
  <si>
    <t>Batatas</t>
  </si>
  <si>
    <t>Alface</t>
  </si>
  <si>
    <t>Rabanetes</t>
  </si>
  <si>
    <t>Mirtilos</t>
  </si>
  <si>
    <t>Morangos</t>
  </si>
  <si>
    <t>Uvas</t>
  </si>
  <si>
    <t>Abóboras</t>
  </si>
  <si>
    <t>Abóbora-menina</t>
  </si>
  <si>
    <t>Abobrinha</t>
  </si>
  <si>
    <t>Unidades vendidas</t>
  </si>
  <si>
    <t xml:space="preserve">1. A Área da Tabela Dinâmica deste exemplo está nas células B12 a C17. Navegue para qualquer uma dessas células. 
</t>
  </si>
  <si>
    <t xml:space="preserve">3. Pressione as teclas de direção para ir para o campo Repr. de vendas. Pressione a BARRA DE ESPAÇOS para adicionar o campo Repr. de vendas à área Linhas. Se quiser exibir detalhes de Repr. de vendas na área Colunas, use a tecla Tab para ir para o campo Repr. de vendas na seção Linha, pressione a BARRA DE ESPAÇOS e selecione "Mover para Rótulos de Coluna". Pressione a tecla ESC para sair do painel de Campos da Tabela Dinâmica. </t>
  </si>
  <si>
    <t xml:space="preserve">4. Determine quem vendeu mais itens no outono, depois faça uma seleção na célula K8. </t>
  </si>
  <si>
    <t>Escolha um:</t>
  </si>
  <si>
    <t xml:space="preserve">1. Clique na célula B13 para ativar a Tabela Dinâmica chamada "Soma de unidades vendidas".
</t>
  </si>
  <si>
    <t xml:space="preserve">3. Use as teclas de direção e a BARRA DE ESPAÇOS para expandir o exemplo em uma Tabela Dinâmica vertical com as estações à esquerda e os representantes de venda pretendidos sob as estações.Pressione a tecla ESC para sair do painel Campos da Tabela Dinâmica. </t>
  </si>
  <si>
    <t>1. Clique na célula B13 para ativar a Tabela Dinâmica chamada "Soma de unidades vendidas".</t>
  </si>
  <si>
    <t>3. Use as teclas de direção e a BARRA DE ESPAÇOS para alterar o exemplo de forma que mostre cada produto em sua própria linha, e cada estação em sua própria coluna.</t>
  </si>
  <si>
    <t>3. Use a tecla Tab, as teclas de direção e a BARRA DE ESPAÇOS para alterar o exemplo de forma que mostre Repr. de vendas à esquerda com as Estações recuadas abaixo.</t>
  </si>
  <si>
    <t>3. Use as teclas de direção, Tab e BARRA DE ESPAÇOS para alterar o exemplo de forma que cada Repr. de vendas tenha seus próprios campos de coluna com as Estações à esquerda e os Produtos abaixo disso.</t>
  </si>
  <si>
    <t>4. Selecione a célula I9 e escolha quantas toranjas Davi vendeu no inverno.</t>
  </si>
  <si>
    <t>Bom trabalho. As Tabelas Dinâmicas não são ótimas?</t>
  </si>
  <si>
    <t>Continue aprendendo! Sempre há mais para aprender.</t>
  </si>
  <si>
    <t>Mais informações dinâmicas
Descubra mais coisas que você pode fazer lendo este artigo útil sobre Tabelas Dinâmicas.</t>
  </si>
  <si>
    <t xml:space="preserve">Sobre a atualização
Leia este artigo importante sobre como atualizar Tabelas Dinâmicas. </t>
  </si>
  <si>
    <t>Comunidade
Conecte-se a outros fãs do Excel. Eles podem ajudar você e você pode ajudá-los.</t>
  </si>
  <si>
    <t xml:space="preserve"> </t>
  </si>
  <si>
    <t>Saiba mais</t>
  </si>
  <si>
    <t>Comunidade</t>
  </si>
  <si>
    <t>Alimentação Total</t>
  </si>
  <si>
    <t>Serviços Públicos Total</t>
  </si>
  <si>
    <t>Soma de Unidades vendidas</t>
  </si>
  <si>
    <t>Soma de unidades vendidas</t>
  </si>
  <si>
    <t>Soma de Valor</t>
  </si>
  <si>
    <t>As células H10 a I14 contêm uma Tabela Dinâmica que resume os dados nas células B8 a E16. A Tabela Dinâmica tem duas colunas: Comprador e Soma de Valor. A coluna Comprador contém os valores Pai, Mãe, Brenda e Total Geral; a coluna Soma de Valor contém os valores R$ 220, R$ 270, R$ 810 e R$ 1.300. A coluna Comprador contém um campo de linha, e a coluna Soma de Valor contém um campo de valor.</t>
  </si>
  <si>
    <t xml:space="preserve">Neste exemplo, as células F11 a G15 mostram a mesma Tabela Dinâmica de duas colunas que antes. A coluna Comprador é um campo de linha e contém os valores Pai, Mãe, Brenda e Total Geral; a coluna Soma de Valor é um campo de valor e contém os valores R$ 220, R$ 270, R$ 810 e R$ 1.300. </t>
  </si>
  <si>
    <t xml:space="preserve">Para referência, as células F11 a G15 mostram a mesma Tabela Dinâmica de duas colunas de antes. A coluna Comprador é um campo de linha e contém os valores Pai, Mãe, Brenda e Total Geral; a coluna Soma de Valor é um campo de valor e contém os valores R$ 220, R$ 270, R$ 810 e R$ 1.300. </t>
  </si>
  <si>
    <t>Veja outra maneira de pensar nisso: O campo de linha está à esquerda, e o campo de coluna na parte superior. Cada um deles fornece uma condição ao campo de valor, que os soma.</t>
  </si>
  <si>
    <t>Neste exemplo, há uma Tabela Dinâmica nas células D8 a E32. Ela mostra Pai, Brenda e Mãe como os primeiro campo de linha na coluna D. Em seguida, os tipos de gastos como os segundo campo de linha, com itens como Esportes, Tarifa Aérea, Jantar Fora, etc.</t>
  </si>
  <si>
    <t>A Tabela Dinâmica deste exemplo vai da célula D8 à E29 e tem campos para Estação, Comprador e Tipo na coluna D, com Soma de Valor na coluna E.</t>
  </si>
  <si>
    <t>EXPERIMENTE ISTO
Selecione Alimentação na célula C14 e pressione Alt+JP, R1 para recolher todo o campo. ALT+JP &gt; X o expande.</t>
  </si>
  <si>
    <t>2. Pressione Alt+JP, LI para iniciar a Lista de Campos da Tabela Dinâmica. O foco usará por padrão a caixa de texto de Pesquisar: "Digite palavras para pesquisar para edição". Não digite nada, em vez disso, pressione Tab uma vez. OBSERVAÇÃO: se a lista de campos não iniciar, pressione Alt+JP, LI novamente.</t>
  </si>
  <si>
    <t>A área da Tabela Dinâmica para este exemplo está entre as células F7 e G31. Selecione a célula F8 para escolher o primeiro campo de linha para Pai. Em seguida, pressione Alt+JP, X para expandir o segundo campo, ou R1 para recolhê-lo.</t>
  </si>
  <si>
    <t xml:space="preserve">1. As células de B13 a D30 são a área da Tabela Dinâmica. Navegue para qualquer uma dessas células. 
2. Pressione Alt+JP, LI para iniciar a Lista de Campos da Tabela Dinâmica. O foco usará por padrão a caixa de texto de Pesquisar: "Digite palavras para pesquisar para edição". Não digite nada, em vez disso, pressione Tab uma vez. 
3. Pressione as teclas de direção para ir para o campo Valor. Pressione a Barra de Espaços para adicionar o campo Valor à área Valores. 
4. Pressione as teclas de direção para ir para o campo Comprador. Pressione a Barra de Espaços para adicionar o campo Comprador à área Linhas. Pressione a tecla ESC para sair do painel de Campos da Tabela Dinâmica.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</si>
</sst>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R$&quot;* #,##0.00_-;\-&quot;R$&quot;* #,##0.00_-;_-&quot;R$&quot;* &quot;-&quot;??_-;_-@_-"/>
    <numFmt numFmtId="164" formatCode="&quot;R$&quot;\ #,##0;\-&quot;R$&quot;\ #,##0"/>
    <numFmt numFmtId="165" formatCode="&quot;R$&quot;\ #,##0;[Red]\-&quot;R$&quot;\ #,##0"/>
    <numFmt numFmtId="166" formatCode="&quot;$&quot;#,##0_);\(&quot;$&quot;#,##0\)"/>
    <numFmt numFmtId="167" formatCode="_(* #,##0_);_(* \(#,##0\);_(* &quot;-&quot;_);_(@_)"/>
    <numFmt numFmtId="168" formatCode="_(&quot;$&quot;* #,##0.00_);_(&quot;$&quot;* \(#,##0.00\);_(&quot;$&quot;* &quot;-&quot;??_);_(@_)"/>
    <numFmt numFmtId="169" formatCode="_(* #,##0.00_);_(* \(#,##0.00\);_(* &quot;-&quot;??_);_(@_)"/>
    <numFmt numFmtId="170" formatCode="dd\-mmm"/>
    <numFmt numFmtId="171" formatCode="[$-416]dd\-mmm\-yy;@"/>
    <numFmt numFmtId="172" formatCode="[$-416]d\-mmm;@"/>
    <numFmt numFmtId="173" formatCode="&quot;R$&quot;\ #,##0"/>
    <numFmt numFmtId="174" formatCode="#,##0_ ;[Red]\-#,##0\ "/>
  </numFmts>
  <fonts count="35"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font>
    <font>
      <sz val="11"/>
      <color rgb="FF0B744D"/>
      <name val="Calibri"/>
      <family val="2"/>
      <scheme val="minor"/>
    </font>
    <font>
      <sz val="11"/>
      <color theme="1"/>
      <name val="Calibri"/>
      <family val="2"/>
      <scheme val="minor"/>
    </font>
    <font>
      <sz val="72"/>
      <color theme="0"/>
      <name val="Calibri Light"/>
      <family val="2"/>
      <scheme val="major"/>
    </font>
    <font>
      <sz val="44"/>
      <color theme="0"/>
      <name val="Segoe UI"/>
      <family val="2"/>
    </font>
    <font>
      <sz val="17"/>
      <color theme="0"/>
      <name val="Calibri"/>
      <family val="2"/>
      <scheme val="minor"/>
    </font>
    <font>
      <sz val="11"/>
      <color theme="0"/>
      <name val="Calibri"/>
      <family val="2"/>
      <scheme val="minor"/>
    </font>
    <font>
      <b/>
      <sz val="11"/>
      <color theme="0"/>
      <name val="Calibri"/>
      <family val="2"/>
      <scheme val="minor"/>
    </font>
    <font>
      <sz val="11"/>
      <name val="Calibri"/>
      <family val="2"/>
      <scheme val="minor"/>
    </font>
    <font>
      <sz val="11"/>
      <color theme="1"/>
      <name val="Calibri Light"/>
      <family val="2"/>
    </font>
    <font>
      <b/>
      <i/>
      <sz val="14"/>
      <color rgb="FF0070C0"/>
      <name val="Calibri"/>
      <family val="2"/>
    </font>
    <font>
      <sz val="12"/>
      <color theme="1"/>
      <name val="Segoe UI"/>
      <family val="2"/>
    </font>
    <font>
      <sz val="24"/>
      <color theme="1"/>
      <name val="Segoe UI"/>
      <family val="2"/>
    </font>
    <font>
      <b/>
      <sz val="11"/>
      <color theme="1"/>
      <name val="Calibri"/>
      <family val="2"/>
      <scheme val="minor"/>
    </font>
    <font>
      <b/>
      <sz val="11"/>
      <color theme="1"/>
      <name val="Calibri"/>
      <family val="2"/>
    </font>
    <font>
      <sz val="11"/>
      <color theme="0"/>
      <name val="Calibri"/>
      <family val="2"/>
    </font>
    <font>
      <sz val="11"/>
      <color theme="0" tint="-4.9989318521683403E-2"/>
      <name val="Calibri"/>
      <family val="2"/>
    </font>
    <font>
      <u/>
      <sz val="11"/>
      <color theme="10"/>
      <name val="Calibri"/>
      <family val="2"/>
    </font>
    <font>
      <u/>
      <sz val="11"/>
      <color theme="0"/>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s>
  <fills count="41">
    <fill>
      <patternFill patternType="none"/>
    </fill>
    <fill>
      <patternFill patternType="gray125"/>
    </fill>
    <fill>
      <patternFill patternType="solid">
        <fgColor rgb="FF217346"/>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0"/>
        <bgColor indexed="64"/>
      </patternFill>
    </fill>
    <fill>
      <patternFill patternType="solid">
        <fgColor rgb="FFF4B183"/>
        <bgColor indexed="64"/>
      </patternFill>
    </fill>
    <fill>
      <patternFill patternType="solid">
        <fgColor rgb="FFFFE699"/>
        <bgColor indexed="64"/>
      </patternFill>
    </fill>
    <fill>
      <patternFill patternType="solid">
        <fgColor rgb="FFB4C6E7"/>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theme="9" tint="0.39997558519241921"/>
      </top>
      <bottom/>
      <diagonal/>
    </border>
    <border>
      <left style="thin">
        <color rgb="FFA9D08E"/>
      </left>
      <right/>
      <top style="thin">
        <color theme="9" tint="0.39997558519241921"/>
      </top>
      <bottom style="thin">
        <color theme="9"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9">
    <xf numFmtId="0" fontId="0" fillId="0" borderId="0"/>
    <xf numFmtId="0" fontId="4" fillId="0" borderId="0" applyFill="0" applyBorder="0">
      <alignment wrapText="1"/>
    </xf>
    <xf numFmtId="0" fontId="3" fillId="0" borderId="0"/>
    <xf numFmtId="0" fontId="6" fillId="2" borderId="0" applyNumberFormat="0" applyBorder="0" applyProtection="0">
      <alignment horizontal="left" indent="1"/>
    </xf>
    <xf numFmtId="0" fontId="8" fillId="2" borderId="0" applyNumberFormat="0" applyProtection="0">
      <alignment horizontal="left" wrapText="1" indent="4"/>
    </xf>
    <xf numFmtId="0" fontId="4" fillId="2" borderId="0" applyNumberFormat="0" applyProtection="0">
      <alignment horizontal="left" wrapText="1" indent="4"/>
    </xf>
    <xf numFmtId="0" fontId="1" fillId="0" borderId="0"/>
    <xf numFmtId="170" fontId="11" fillId="0" borderId="0" applyFont="0" applyFill="0" applyBorder="0" applyAlignment="0">
      <alignment horizontal="left"/>
    </xf>
    <xf numFmtId="164" fontId="3" fillId="0" borderId="0" applyFont="0" applyFill="0" applyBorder="0" applyAlignment="0" applyProtection="0"/>
    <xf numFmtId="14" fontId="1" fillId="0" borderId="0" applyFont="0" applyFill="0" applyBorder="0" applyAlignment="0"/>
    <xf numFmtId="0" fontId="1" fillId="9" borderId="1"/>
    <xf numFmtId="0" fontId="9" fillId="0" borderId="0"/>
    <xf numFmtId="0" fontId="20" fillId="0" borderId="0" applyNumberFormat="0" applyFill="0" applyBorder="0" applyAlignment="0" applyProtection="0"/>
    <xf numFmtId="169"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2" fillId="0" borderId="0" applyNumberFormat="0" applyFill="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10"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9" fillId="13" borderId="7" applyNumberFormat="0" applyAlignment="0" applyProtection="0"/>
    <xf numFmtId="0" fontId="30" fillId="14" borderId="8" applyNumberFormat="0" applyAlignment="0" applyProtection="0"/>
    <xf numFmtId="0" fontId="31" fillId="14" borderId="7" applyNumberFormat="0" applyAlignment="0" applyProtection="0"/>
    <xf numFmtId="0" fontId="32" fillId="0" borderId="9" applyNumberFormat="0" applyFill="0" applyAlignment="0" applyProtection="0"/>
    <xf numFmtId="0" fontId="10" fillId="15" borderId="10" applyNumberFormat="0" applyAlignment="0" applyProtection="0"/>
    <xf numFmtId="0" fontId="33" fillId="0" borderId="0" applyNumberFormat="0" applyFill="0" applyBorder="0" applyAlignment="0" applyProtection="0"/>
    <xf numFmtId="0" fontId="3" fillId="16" borderId="1" applyNumberFormat="0" applyFont="0" applyAlignment="0" applyProtection="0"/>
    <xf numFmtId="0" fontId="34" fillId="0" borderId="0" applyNumberFormat="0" applyFill="0" applyBorder="0" applyAlignment="0" applyProtection="0"/>
    <xf numFmtId="0" fontId="16" fillId="0" borderId="11" applyNumberFormat="0" applyFill="0" applyAlignment="0" applyProtection="0"/>
    <xf numFmtId="0" fontId="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9"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cellStyleXfs>
  <cellXfs count="71">
    <xf numFmtId="0" fontId="0" fillId="0" borderId="0" xfId="0"/>
    <xf numFmtId="0" fontId="4" fillId="2" borderId="0" xfId="1" applyFont="1" applyFill="1">
      <alignment wrapText="1"/>
    </xf>
    <xf numFmtId="0" fontId="5" fillId="0" borderId="0" xfId="2" applyFont="1"/>
    <xf numFmtId="0" fontId="8" fillId="2" borderId="0" xfId="4" applyFont="1">
      <alignment horizontal="left" wrapText="1" indent="4"/>
    </xf>
    <xf numFmtId="0" fontId="4" fillId="2" borderId="0" xfId="5" applyFont="1">
      <alignment horizontal="left" wrapText="1" indent="4"/>
    </xf>
    <xf numFmtId="0" fontId="9" fillId="0" borderId="0" xfId="6" applyFont="1"/>
    <xf numFmtId="0" fontId="1" fillId="0" borderId="0" xfId="6"/>
    <xf numFmtId="0" fontId="10" fillId="3" borderId="0" xfId="6" applyFont="1" applyFill="1" applyBorder="1"/>
    <xf numFmtId="0" fontId="5" fillId="4" borderId="2" xfId="6" applyFont="1" applyFill="1" applyBorder="1"/>
    <xf numFmtId="0" fontId="5" fillId="0" borderId="2" xfId="6" applyFont="1" applyBorder="1"/>
    <xf numFmtId="0" fontId="12" fillId="0" borderId="0" xfId="6" applyFont="1" applyAlignment="1">
      <alignment horizontal="center" vertical="center"/>
    </xf>
    <xf numFmtId="0" fontId="13" fillId="0" borderId="0" xfId="6" applyFont="1"/>
    <xf numFmtId="0" fontId="1" fillId="0" borderId="0" xfId="6" applyBorder="1"/>
    <xf numFmtId="0" fontId="1" fillId="6" borderId="0" xfId="6" applyFill="1"/>
    <xf numFmtId="0" fontId="1" fillId="0" borderId="0" xfId="6" applyAlignment="1">
      <alignment horizontal="right"/>
    </xf>
    <xf numFmtId="0" fontId="5" fillId="9" borderId="1" xfId="10" applyFont="1"/>
    <xf numFmtId="0" fontId="1" fillId="0" borderId="0" xfId="6" applyAlignment="1">
      <alignment horizontal="left" vertical="top"/>
    </xf>
    <xf numFmtId="0" fontId="3" fillId="0" borderId="0" xfId="2"/>
    <xf numFmtId="0" fontId="14" fillId="0" borderId="0" xfId="2" applyFont="1"/>
    <xf numFmtId="0" fontId="15" fillId="0" borderId="0" xfId="2" applyFont="1"/>
    <xf numFmtId="0" fontId="15" fillId="0" borderId="0" xfId="2" applyFont="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16" fillId="6" borderId="0" xfId="6" applyNumberFormat="1" applyFont="1" applyFill="1" applyBorder="1" applyAlignment="1"/>
    <xf numFmtId="3" fontId="0" fillId="0" borderId="0" xfId="0" applyNumberFormat="1"/>
    <xf numFmtId="0" fontId="2" fillId="4" borderId="2" xfId="6" applyFont="1" applyFill="1" applyBorder="1"/>
    <xf numFmtId="0" fontId="2" fillId="0" borderId="2" xfId="6" applyFont="1" applyBorder="1"/>
    <xf numFmtId="0" fontId="0" fillId="7" borderId="0" xfId="0" applyFill="1"/>
    <xf numFmtId="0" fontId="18" fillId="5" borderId="0" xfId="0" applyFont="1" applyFill="1"/>
    <xf numFmtId="0" fontId="19" fillId="5" borderId="0" xfId="0" applyFont="1" applyFill="1"/>
    <xf numFmtId="0" fontId="0" fillId="0" borderId="0" xfId="0" applyAlignment="1">
      <alignment horizontal="left" indent="2"/>
    </xf>
    <xf numFmtId="0" fontId="9" fillId="0" borderId="0" xfId="11"/>
    <xf numFmtId="0" fontId="9" fillId="0" borderId="0" xfId="11" applyFont="1"/>
    <xf numFmtId="0" fontId="9" fillId="0" borderId="0" xfId="6" applyFont="1" applyAlignment="1">
      <alignment wrapText="1"/>
    </xf>
    <xf numFmtId="0" fontId="9" fillId="0" borderId="0" xfId="6" applyFont="1" applyAlignment="1"/>
    <xf numFmtId="0" fontId="1" fillId="0" borderId="0" xfId="6" applyAlignment="1"/>
    <xf numFmtId="0" fontId="13" fillId="0" borderId="0" xfId="6" applyFont="1" applyAlignment="1"/>
    <xf numFmtId="0" fontId="0" fillId="0" borderId="0" xfId="0" pivotButton="1" applyAlignment="1"/>
    <xf numFmtId="0" fontId="0" fillId="0" borderId="0" xfId="0" applyAlignment="1"/>
    <xf numFmtId="0" fontId="10" fillId="3" borderId="0" xfId="6" applyFont="1" applyFill="1" applyBorder="1" applyAlignment="1"/>
    <xf numFmtId="0" fontId="5" fillId="4" borderId="2" xfId="6" applyFont="1" applyFill="1" applyBorder="1" applyAlignment="1"/>
    <xf numFmtId="0" fontId="20" fillId="0" borderId="0" xfId="12"/>
    <xf numFmtId="0" fontId="21" fillId="0" borderId="0" xfId="12" applyFont="1"/>
    <xf numFmtId="0" fontId="9" fillId="0" borderId="0" xfId="11" applyAlignment="1">
      <alignment wrapText="1"/>
    </xf>
    <xf numFmtId="0" fontId="9" fillId="0" borderId="0" xfId="11" applyAlignment="1"/>
    <xf numFmtId="0" fontId="0" fillId="5" borderId="0" xfId="0" applyFill="1"/>
    <xf numFmtId="171" fontId="2" fillId="0" borderId="3" xfId="7" applyNumberFormat="1" applyFont="1" applyBorder="1" applyAlignment="1">
      <alignment horizontal="left"/>
    </xf>
    <xf numFmtId="171" fontId="20" fillId="0" borderId="3" xfId="12" applyNumberFormat="1" applyBorder="1" applyAlignment="1">
      <alignment horizontal="left"/>
    </xf>
    <xf numFmtId="172" fontId="5" fillId="4" borderId="2" xfId="9" applyNumberFormat="1" applyFont="1" applyFill="1" applyBorder="1" applyAlignment="1">
      <alignment horizontal="left"/>
    </xf>
    <xf numFmtId="172" fontId="0" fillId="4" borderId="2" xfId="9" applyNumberFormat="1" applyFont="1" applyFill="1" applyBorder="1" applyAlignment="1">
      <alignment horizontal="left"/>
    </xf>
    <xf numFmtId="0" fontId="17" fillId="6" borderId="0" xfId="0" applyNumberFormat="1" applyFont="1" applyFill="1"/>
    <xf numFmtId="166" fontId="0" fillId="6" borderId="0" xfId="0" applyNumberFormat="1" applyFill="1"/>
    <xf numFmtId="0" fontId="7" fillId="2" borderId="0" xfId="3" applyFont="1" applyAlignment="1">
      <alignment horizontal="left" wrapText="1" indent="1"/>
    </xf>
    <xf numFmtId="164" fontId="0" fillId="0" borderId="0" xfId="0" applyNumberFormat="1"/>
    <xf numFmtId="173" fontId="19" fillId="0" borderId="0" xfId="0" applyNumberFormat="1" applyFont="1"/>
    <xf numFmtId="173" fontId="19" fillId="5" borderId="0" xfId="0" applyNumberFormat="1" applyFont="1" applyFill="1"/>
    <xf numFmtId="173" fontId="0" fillId="8" borderId="0" xfId="0" applyNumberFormat="1" applyFill="1"/>
    <xf numFmtId="164" fontId="0" fillId="0" borderId="0" xfId="0" applyNumberFormat="1" applyAlignment="1"/>
    <xf numFmtId="174" fontId="0" fillId="0" borderId="0" xfId="0" applyNumberFormat="1"/>
    <xf numFmtId="170" fontId="5" fillId="4" borderId="2" xfId="7" applyNumberFormat="1" applyFont="1" applyFill="1" applyBorder="1" applyAlignment="1">
      <alignment horizontal="left"/>
    </xf>
    <xf numFmtId="170" fontId="5" fillId="0" borderId="2" xfId="7" applyNumberFormat="1" applyFont="1" applyBorder="1" applyAlignment="1">
      <alignment horizontal="left"/>
    </xf>
    <xf numFmtId="173" fontId="0" fillId="0" borderId="0" xfId="0" applyNumberFormat="1"/>
    <xf numFmtId="165" fontId="0" fillId="0" borderId="0" xfId="0" applyNumberFormat="1"/>
    <xf numFmtId="164" fontId="0" fillId="4" borderId="2" xfId="8" applyNumberFormat="1" applyFont="1" applyFill="1" applyBorder="1"/>
    <xf numFmtId="164" fontId="0" fillId="0" borderId="2" xfId="8" applyNumberFormat="1" applyFont="1" applyBorder="1"/>
    <xf numFmtId="164" fontId="0" fillId="4" borderId="2" xfId="8" applyNumberFormat="1" applyFont="1" applyFill="1" applyBorder="1" applyAlignment="1"/>
    <xf numFmtId="165" fontId="1" fillId="0" borderId="0" xfId="6" applyNumberFormat="1"/>
    <xf numFmtId="0" fontId="0" fillId="0" borderId="0" xfId="0" applyNumberFormat="1"/>
    <xf numFmtId="170" fontId="2" fillId="0" borderId="3" xfId="7" applyNumberFormat="1" applyFont="1" applyBorder="1" applyAlignment="1">
      <alignment horizontal="left"/>
    </xf>
    <xf numFmtId="170" fontId="2" fillId="4" borderId="3" xfId="7" applyNumberFormat="1" applyFont="1" applyFill="1" applyBorder="1" applyAlignment="1">
      <alignment horizontal="left"/>
    </xf>
  </cellXfs>
  <cellStyles count="59">
    <cellStyle name="20% - Ênfase1" xfId="36" builtinId="30" customBuiltin="1"/>
    <cellStyle name="20% - Ênfase2" xfId="40" builtinId="34" customBuiltin="1"/>
    <cellStyle name="20% - Ênfase3" xfId="44" builtinId="38" customBuiltin="1"/>
    <cellStyle name="20% - Ênfase4" xfId="48" builtinId="42" customBuiltin="1"/>
    <cellStyle name="20% - Ênfase5" xfId="52" builtinId="46" customBuiltin="1"/>
    <cellStyle name="20% - Ênfase6" xfId="56" builtinId="50" customBuiltin="1"/>
    <cellStyle name="40% - Ênfase1" xfId="37" builtinId="31" customBuiltin="1"/>
    <cellStyle name="40% - Ênfase2" xfId="41" builtinId="35" customBuiltin="1"/>
    <cellStyle name="40% - Ênfase3" xfId="45" builtinId="39" customBuiltin="1"/>
    <cellStyle name="40% - Ênfase4" xfId="49" builtinId="43" customBuiltin="1"/>
    <cellStyle name="40% - Ênfase5" xfId="53" builtinId="47" customBuiltin="1"/>
    <cellStyle name="40% - Ênfase6" xfId="57" builtinId="51" customBuiltin="1"/>
    <cellStyle name="60% - Ênfase1" xfId="38" builtinId="32" customBuiltin="1"/>
    <cellStyle name="60% - Ênfase2" xfId="42" builtinId="36" customBuiltin="1"/>
    <cellStyle name="60% - Ênfase3" xfId="46" builtinId="40" customBuiltin="1"/>
    <cellStyle name="60% - Ênfase4" xfId="50" builtinId="44" customBuiltin="1"/>
    <cellStyle name="60% - Ênfase5" xfId="54" builtinId="48" customBuiltin="1"/>
    <cellStyle name="60% - Ênfase6" xfId="58" builtinId="52" customBuiltin="1"/>
    <cellStyle name="Bom" xfId="23" builtinId="26" customBuiltin="1"/>
    <cellStyle name="Cálculo" xfId="28" builtinId="22" customBuiltin="1"/>
    <cellStyle name="Célula de Verificação" xfId="30" builtinId="23" customBuiltin="1"/>
    <cellStyle name="Célula Vinculada" xfId="29" builtinId="24" customBuiltin="1"/>
    <cellStyle name="Currency 2" xfId="8" xr:uid="{00000000-0005-0000-0000-00001F000000}"/>
    <cellStyle name="Date" xfId="9" xr:uid="{00000000-0005-0000-0000-000020000000}"/>
    <cellStyle name="Date 2" xfId="7" xr:uid="{00000000-0005-0000-0000-000021000000}"/>
    <cellStyle name="Ênfase1" xfId="35" builtinId="29" customBuiltin="1"/>
    <cellStyle name="Ênfase2" xfId="39" builtinId="33" customBuiltin="1"/>
    <cellStyle name="Ênfase3" xfId="43" builtinId="37" customBuiltin="1"/>
    <cellStyle name="Ênfase4" xfId="47" builtinId="41" customBuiltin="1"/>
    <cellStyle name="Ênfase5" xfId="51" builtinId="45" customBuiltin="1"/>
    <cellStyle name="Ênfase6" xfId="55" builtinId="49" customBuiltin="1"/>
    <cellStyle name="Entrada" xfId="26" builtinId="20" customBuiltin="1"/>
    <cellStyle name="Heading 1 2" xfId="4" xr:uid="{00000000-0005-0000-0000-000025000000}"/>
    <cellStyle name="Heading 2 2" xfId="5" xr:uid="{00000000-0005-0000-0000-000027000000}"/>
    <cellStyle name="Hiperlink" xfId="12" builtinId="8" customBuiltin="1"/>
    <cellStyle name="Moeda" xfId="15" builtinId="4" customBuiltin="1"/>
    <cellStyle name="Moeda [0]" xfId="16" builtinId="7" customBuiltin="1"/>
    <cellStyle name="Neutro" xfId="25" builtinId="28" customBuiltin="1"/>
    <cellStyle name="Normal" xfId="0" builtinId="0" customBuiltin="1"/>
    <cellStyle name="Normal 2" xfId="6" xr:uid="{00000000-0005-0000-0000-00002F000000}"/>
    <cellStyle name="Normal 5 2" xfId="2" xr:uid="{00000000-0005-0000-0000-000030000000}"/>
    <cellStyle name="Nota" xfId="32" builtinId="10" customBuiltin="1"/>
    <cellStyle name="Porcentagem" xfId="17" builtinId="5" customBuiltin="1"/>
    <cellStyle name="Ruim" xfId="24" builtinId="27" customBuiltin="1"/>
    <cellStyle name="Saída" xfId="27" builtinId="21" customBuiltin="1"/>
    <cellStyle name="Separador de milhares [0]" xfId="14" builtinId="6" customBuiltin="1"/>
    <cellStyle name="Start Text" xfId="1" xr:uid="{00000000-0005-0000-0000-000034000000}"/>
    <cellStyle name="Texto de Aviso" xfId="31" builtinId="11" customBuiltin="1"/>
    <cellStyle name="Texto Explicativo" xfId="33" builtinId="53" customBuiltin="1"/>
    <cellStyle name="Title 2" xfId="3" xr:uid="{00000000-0005-0000-0000-000036000000}"/>
    <cellStyle name="Título" xfId="18" builtinId="15" customBuiltin="1"/>
    <cellStyle name="Título 1" xfId="19" builtinId="16" customBuiltin="1"/>
    <cellStyle name="Título 2" xfId="20" builtinId="17" customBuiltin="1"/>
    <cellStyle name="Título 3" xfId="21" builtinId="18" customBuiltin="1"/>
    <cellStyle name="Título 4" xfId="22" builtinId="19" customBuiltin="1"/>
    <cellStyle name="Total" xfId="34" builtinId="25" customBuiltin="1"/>
    <cellStyle name="Vírgula" xfId="13" builtinId="3" customBuiltin="1"/>
    <cellStyle name="YellowCell" xfId="10" xr:uid="{00000000-0005-0000-0000-000039000000}"/>
    <cellStyle name="z A Column text" xfId="11" xr:uid="{00000000-0005-0000-0000-00003A000000}"/>
  </cellStyles>
  <dxfs count="143">
    <dxf>
      <numFmt numFmtId="3" formatCode="#,##0"/>
    </dxf>
    <dxf>
      <numFmt numFmtId="3" formatCode="#,##0"/>
    </dxf>
    <dxf>
      <numFmt numFmtId="175" formatCode="&quot;$&quot;#,##0_);[Red]\(&quot;$&quot;#,##0\)"/>
    </dxf>
    <dxf>
      <numFmt numFmtId="164" formatCode="&quot;R$&quot;\ #,##0;\-&quot;R$&quot;\ #,##0"/>
    </dxf>
    <dxf>
      <numFmt numFmtId="0" formatCode="General"/>
    </dxf>
    <dxf>
      <numFmt numFmtId="176" formatCode="&quot;R$&quot;\ #,##0.00"/>
    </dxf>
    <dxf>
      <numFmt numFmtId="9" formatCode="&quot;R$&quot;#,##0;\-&quot;R$&quot;#,##0"/>
    </dxf>
    <dxf>
      <numFmt numFmtId="166" formatCode="&quot;$&quot;#,##0_);\(&quot;$&quot;#,##0\)"/>
    </dxf>
    <dxf>
      <numFmt numFmtId="177" formatCode="&quot;$&quot;#,##0"/>
    </dxf>
    <dxf>
      <numFmt numFmtId="165" formatCode="&quot;R$&quot;\ #,##0;[Red]\-&quot;R$&quot;\ #,##0"/>
    </dxf>
    <dxf>
      <numFmt numFmtId="165" formatCode="&quot;R$&quot;\ #,##0;[Red]\-&quot;R$&quot;\ #,##0"/>
    </dxf>
    <dxf>
      <numFmt numFmtId="178" formatCode="&quot;R$&quot;\ #,##0;[Red]&quot;R$&quot;\ #,##0"/>
    </dxf>
    <dxf>
      <numFmt numFmtId="10" formatCode="&quot;R$&quot;#,##0;[Red]\-&quot;R$&quot;#,##0"/>
    </dxf>
    <dxf>
      <font>
        <b val="0"/>
        <i val="0"/>
        <strike val="0"/>
        <condense val="0"/>
        <extend val="0"/>
        <outline val="0"/>
        <shadow val="0"/>
        <u val="none"/>
        <vertAlign val="baseline"/>
        <sz val="11"/>
        <color theme="1"/>
        <name val="Calibri"/>
        <scheme val="minor"/>
      </font>
      <numFmt numFmtId="164" formatCode="&quot;R$&quot;\ #,##0;\-&quot;R$&quot;\ #,##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9"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5" formatCode="&quot;R$&quot;\ #,##0;[Red]\-&quot;R$&quot;\ #,##0"/>
    </dxf>
    <dxf>
      <numFmt numFmtId="178" formatCode="&quot;R$&quot;\ #,##0;[Red]&quot;R$&quot;\ #,##0"/>
    </dxf>
    <dxf>
      <numFmt numFmtId="10" formatCode="&quot;R$&quot;#,##0;[Red]\-&quot;R$&quot;#,##0"/>
    </dxf>
    <dxf>
      <font>
        <b val="0"/>
        <i val="0"/>
        <strike val="0"/>
        <condense val="0"/>
        <extend val="0"/>
        <outline val="0"/>
        <shadow val="0"/>
        <u val="none"/>
        <vertAlign val="baseline"/>
        <sz val="11"/>
        <color theme="1"/>
        <name val="Calibri"/>
        <scheme val="minor"/>
      </font>
      <numFmt numFmtId="164" formatCode="&quot;R$&quot;\ #,##0;\-&quot;R$&quot;\ #,##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9"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5" formatCode="&quot;R$&quot;\ #,##0;[Red]\-&quot;R$&quot;\ #,##0"/>
    </dxf>
    <dxf>
      <numFmt numFmtId="178" formatCode="&quot;R$&quot;\ #,##0;[Red]&quot;R$&quot;\ #,##0"/>
    </dxf>
    <dxf>
      <numFmt numFmtId="10" formatCode="&quot;R$&quot;#,##0;[Red]\-&quot;R$&quot;#,##0"/>
    </dxf>
    <dxf>
      <font>
        <b val="0"/>
        <i val="0"/>
        <strike val="0"/>
        <condense val="0"/>
        <extend val="0"/>
        <outline val="0"/>
        <shadow val="0"/>
        <u val="none"/>
        <vertAlign val="baseline"/>
        <sz val="11"/>
        <color theme="1"/>
        <name val="Calibri"/>
        <scheme val="minor"/>
      </font>
      <numFmt numFmtId="164" formatCode="&quot;R$&quot;\ #,##0;\-&quot;R$&quot;\ #,##0"/>
      <fill>
        <patternFill patternType="solid">
          <fgColor theme="9" tint="0.79998168889431442"/>
          <bgColor theme="9" tint="0.79998168889431442"/>
        </patternFill>
      </fill>
      <alignment vertical="bottom" textRotation="0" wrapText="0" justifyLastLine="0" shrinkToFit="0" readingOrder="0"/>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vertical="bottom" textRotation="0" wrapText="0" justifyLastLine="0" shrinkToFit="0" readingOrder="0"/>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vertical="bottom" textRotation="0" wrapText="0" justifyLastLine="0" shrinkToFit="0" readingOrder="0"/>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9"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alignment vertical="bottom" textRotation="0" wrapText="0" justifyLastLine="0" shrinkToFit="0" readingOrder="0"/>
    </dxf>
    <dxf>
      <font>
        <b/>
        <i val="0"/>
        <strike val="0"/>
        <condense val="0"/>
        <extend val="0"/>
        <outline val="0"/>
        <shadow val="0"/>
        <u val="none"/>
        <vertAlign val="baseline"/>
        <sz val="11"/>
        <color theme="0"/>
        <name val="Calibri"/>
        <scheme val="minor"/>
      </font>
      <fill>
        <patternFill patternType="solid">
          <fgColor theme="9"/>
          <bgColor theme="9"/>
        </patternFill>
      </fill>
      <alignment vertical="bottom" textRotation="0" wrapText="0" justifyLastLine="0" shrinkToFit="0" readingOrder="0"/>
    </dxf>
    <dxf>
      <numFmt numFmtId="164" formatCode="&quot;R$&quot;\ #,##0;\-&quot;R$&quot;\ #,##0"/>
    </dxf>
    <dxf>
      <numFmt numFmtId="9" formatCode="&quot;R$&quot;#,##0;\-&quot;R$&quot;#,##0"/>
    </dxf>
    <dxf>
      <alignment wrapText="0"/>
    </dxf>
    <dxf>
      <alignment wrapText="0"/>
    </dxf>
    <dxf>
      <alignment wrapText="0"/>
    </dxf>
    <dxf>
      <alignment wrapText="0"/>
    </dxf>
    <dxf>
      <alignment wrapText="0"/>
    </dxf>
    <dxf>
      <alignment wrapText="0"/>
    </dxf>
    <dxf>
      <numFmt numFmtId="166" formatCode="&quot;$&quot;#,##0_);\(&quot;$&quot;#,##0\)"/>
    </dxf>
    <dxf>
      <numFmt numFmtId="177" formatCode="&quot;$&quot;#,##0"/>
    </dxf>
    <dxf>
      <font>
        <b val="0"/>
        <i val="0"/>
        <strike val="0"/>
        <condense val="0"/>
        <extend val="0"/>
        <outline val="0"/>
        <shadow val="0"/>
        <u val="none"/>
        <vertAlign val="baseline"/>
        <sz val="11"/>
        <color theme="1"/>
        <name val="Calibri"/>
        <scheme val="minor"/>
      </font>
      <numFmt numFmtId="164" formatCode="&quot;R$&quot;\ #,##0;\-&quot;R$&quot;\ #,##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9"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R$&quot;\ #,##0;\-&quot;R$&quot;\ #,##0"/>
    </dxf>
    <dxf>
      <numFmt numFmtId="9" formatCode="&quot;R$&quot;#,##0;\-&quot;R$&quot;#,##0"/>
    </dxf>
    <dxf>
      <numFmt numFmtId="166" formatCode="&quot;$&quot;#,##0_);\(&quot;$&quot;#,##0\)"/>
    </dxf>
    <dxf>
      <numFmt numFmtId="177" formatCode="&quot;$&quot;#,##0"/>
    </dxf>
    <dxf>
      <font>
        <b val="0"/>
        <i val="0"/>
        <strike val="0"/>
        <condense val="0"/>
        <extend val="0"/>
        <outline val="0"/>
        <shadow val="0"/>
        <u val="none"/>
        <vertAlign val="baseline"/>
        <sz val="11"/>
        <color theme="1"/>
        <name val="Calibri"/>
        <scheme val="minor"/>
      </font>
      <numFmt numFmtId="164" formatCode="&quot;R$&quot;\ #,##0;\-&quot;R$&quot;\ #,##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9" formatCode="[$-409]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R$&quot;\ #,##0;\-&quot;R$&quot;\ #,##0"/>
    </dxf>
    <dxf>
      <numFmt numFmtId="9" formatCode="&quot;R$&quot;#,##0;\-&quot;R$&quot;#,##0"/>
    </dxf>
    <dxf>
      <numFmt numFmtId="166" formatCode="&quot;$&quot;#,##0_);\(&quot;$&quot;#,##0\)"/>
    </dxf>
    <dxf>
      <numFmt numFmtId="177" formatCode="&quot;$&quot;#,##0"/>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0"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rgb="FFA9D08E"/>
        </left>
        <right style="thin">
          <color rgb="FFA9D08E"/>
        </right>
        <top style="thin">
          <color rgb="FFA9D08E"/>
        </top>
        <bottom style="thin">
          <color rgb="FFA9D08E"/>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73" formatCode="&quot;R$&quot;\ #,##0"/>
    </dxf>
    <dxf>
      <fill>
        <patternFill>
          <fgColor indexed="64"/>
          <bgColor rgb="FFF4B183"/>
        </patternFill>
      </fill>
    </dxf>
    <dxf>
      <fill>
        <patternFill>
          <fgColor indexed="64"/>
          <bgColor rgb="FFF4B183"/>
        </patternFill>
      </fill>
    </dxf>
    <dxf>
      <font>
        <color theme="0" tint="-4.9989318521683403E-2"/>
      </font>
      <fill>
        <patternFill patternType="solid">
          <fgColor indexed="64"/>
          <bgColor theme="0"/>
        </patternFill>
      </fill>
    </dxf>
    <dxf>
      <font>
        <color theme="0" tint="-4.9989318521683403E-2"/>
      </font>
      <fill>
        <patternFill patternType="solid">
          <fgColor indexed="64"/>
          <bgColor theme="0"/>
        </patternFill>
      </fill>
    </dxf>
    <dxf>
      <font>
        <color theme="0" tint="-4.9989318521683403E-2"/>
      </font>
      <numFmt numFmtId="0" formatCode="General"/>
      <fill>
        <patternFill patternType="solid">
          <fgColor indexed="64"/>
          <bgColor theme="0"/>
        </patternFill>
      </fill>
    </dxf>
    <dxf>
      <font>
        <color theme="0" tint="-4.9989318521683403E-2"/>
      </font>
    </dxf>
    <dxf>
      <font>
        <color theme="0" tint="-4.9989318521683403E-2"/>
      </font>
    </dxf>
    <dxf>
      <fill>
        <patternFill patternType="solid">
          <bgColor theme="0"/>
        </patternFill>
      </fill>
    </dxf>
    <dxf>
      <numFmt numFmtId="166" formatCode="&quot;$&quot;#,##0_);\(&quot;$&quot;#,##0\)"/>
      <fill>
        <patternFill patternType="solid">
          <fgColor indexed="64"/>
          <bgColor rgb="FFB4C6E7"/>
        </patternFill>
      </fill>
    </dxf>
    <dxf>
      <font>
        <b/>
      </font>
      <numFmt numFmtId="0" formatCode="General"/>
      <fill>
        <patternFill>
          <fgColor rgb="FFF4B183"/>
        </patternFill>
      </fill>
    </dxf>
    <dxf>
      <fill>
        <patternFill patternType="solid">
          <fgColor indexed="64"/>
          <bgColor rgb="FFFFE699"/>
        </patternFill>
      </fill>
    </dxf>
    <dxf>
      <fill>
        <patternFill patternType="solid">
          <fgColor indexed="64"/>
          <bgColor rgb="FFFFE699"/>
        </patternFill>
      </fill>
    </dxf>
    <dxf>
      <numFmt numFmtId="166" formatCode="&quot;$&quot;#,##0_);\(&quot;$&quot;#,##0\)"/>
      <fill>
        <patternFill patternType="solid">
          <fgColor indexed="64"/>
          <bgColor rgb="FFB4C6E7"/>
        </patternFill>
      </fill>
    </dxf>
    <dxf>
      <numFmt numFmtId="166" formatCode="&quot;$&quot;#,##0_);\(&quot;$&quot;#,##0\)"/>
      <fill>
        <patternFill patternType="solid">
          <fgColor indexed="64"/>
          <bgColor rgb="FFB4C6E7"/>
        </patternFill>
      </fill>
    </dxf>
    <dxf>
      <font>
        <color theme="0"/>
      </font>
      <fill>
        <patternFill patternType="solid">
          <fgColor indexed="64"/>
          <bgColor theme="0"/>
        </patternFill>
      </fill>
    </dxf>
    <dxf>
      <fill>
        <patternFill patternType="solid">
          <fgColor indexed="64"/>
          <bgColor theme="0"/>
        </patternFill>
      </fill>
    </dxf>
    <dxf>
      <font>
        <color theme="0"/>
      </font>
    </dxf>
    <dxf>
      <fill>
        <patternFill patternType="solid">
          <bgColor theme="0"/>
        </patternFill>
      </fill>
    </dxf>
    <dxf>
      <numFmt numFmtId="170" formatCode="dd\-mmm"/>
    </dxf>
    <dxf>
      <numFmt numFmtId="164" formatCode="&quot;R$&quot;\ #,##0;\-&quot;R$&quot;\ #,##0"/>
    </dxf>
    <dxf>
      <numFmt numFmtId="9" formatCode="&quot;R$&quot;#,##0;\-&quot;R$&quot;#,##0"/>
    </dxf>
    <dxf>
      <numFmt numFmtId="166" formatCode="&quot;$&quot;#,##0_);\(&quot;$&quot;#,##0\)"/>
    </dxf>
    <dxf>
      <numFmt numFmtId="177" formatCode="&quot;$&quot;#,##0"/>
    </dxf>
    <dxf>
      <numFmt numFmtId="170" formatCode="dd\-mmm"/>
    </dxf>
    <dxf>
      <numFmt numFmtId="173" formatCode="&quot;R$&quot;\ #,##0"/>
    </dxf>
    <dxf>
      <numFmt numFmtId="164" formatCode="&quot;R$&quot;\ #,##0;\-&quot;R$&quot;\ #,##0"/>
    </dxf>
    <dxf>
      <numFmt numFmtId="180" formatCode="#,##0\ &quot;R$&quot;"/>
    </dxf>
    <dxf>
      <font>
        <b val="0"/>
        <i val="0"/>
        <strike val="0"/>
        <condense val="0"/>
        <extend val="0"/>
        <outline val="0"/>
        <shadow val="0"/>
        <u val="none"/>
        <vertAlign val="baseline"/>
        <sz val="11"/>
        <color theme="1"/>
        <name val="Calibri"/>
        <scheme val="none"/>
      </font>
      <numFmt numFmtId="164" formatCode="&quot;R$&quot;\ #,##0;\-&quot;R$&quot;\ #,##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0"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R$&quot;\ #,##0;\-&quot;R$&quot;\ #,##0"/>
    </dxf>
    <dxf>
      <numFmt numFmtId="9" formatCode="&quot;R$&quot;#,##0;\-&quot;R$&quot;#,##0"/>
    </dxf>
    <dxf>
      <numFmt numFmtId="166" formatCode="&quot;$&quot;#,##0_);\(&quot;$&quot;#,##0\)"/>
    </dxf>
    <dxf>
      <numFmt numFmtId="177" formatCode="&quot;$&quot;#,##0"/>
    </dxf>
    <dxf>
      <font>
        <b val="0"/>
        <i val="0"/>
        <strike val="0"/>
        <condense val="0"/>
        <extend val="0"/>
        <outline val="0"/>
        <shadow val="0"/>
        <u val="none"/>
        <vertAlign val="baseline"/>
        <sz val="11"/>
        <color theme="1"/>
        <name val="Calibri"/>
        <scheme val="none"/>
      </font>
      <numFmt numFmtId="164" formatCode="&quot;R$&quot;\ #,##0;\-&quot;R$&quot;\ #,##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0"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R$&quot;\ #,##0;\-&quot;R$&quot;\ #,##0"/>
    </dxf>
    <dxf>
      <numFmt numFmtId="9" formatCode="&quot;R$&quot;#,##0;\-&quot;R$&quot;#,##0"/>
    </dxf>
    <dxf>
      <numFmt numFmtId="166" formatCode="&quot;$&quot;#,##0_);\(&quot;$&quot;#,##0\)"/>
    </dxf>
    <dxf>
      <numFmt numFmtId="177" formatCode="&quot;$&quot;#,##0"/>
    </dxf>
    <dxf>
      <font>
        <b val="0"/>
        <i val="0"/>
        <strike val="0"/>
        <condense val="0"/>
        <extend val="0"/>
        <outline val="0"/>
        <shadow val="0"/>
        <u val="none"/>
        <vertAlign val="baseline"/>
        <sz val="11"/>
        <color theme="1"/>
        <name val="Calibri"/>
        <scheme val="none"/>
      </font>
      <numFmt numFmtId="164" formatCode="&quot;R$&quot;\ #,##0;\-&quot;R$&quot;\ #,##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0"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R$&quot;\ #,##0;\-&quot;R$&quot;\ #,##0"/>
    </dxf>
    <dxf>
      <numFmt numFmtId="173" formatCode="&quot;R$&quot;\ #,##0"/>
    </dxf>
    <dxf>
      <numFmt numFmtId="9" formatCode="&quot;R$&quot;#,##0;\-&quot;R$&quot;#,##0"/>
    </dxf>
    <dxf>
      <numFmt numFmtId="166" formatCode="&quot;$&quot;#,##0_);\(&quot;$&quot;#,##0\)"/>
    </dxf>
    <dxf>
      <numFmt numFmtId="177" formatCode="&quot;$&quot;#,##0"/>
    </dxf>
    <dxf>
      <font>
        <b val="0"/>
        <i val="0"/>
        <strike val="0"/>
        <condense val="0"/>
        <extend val="0"/>
        <outline val="0"/>
        <shadow val="0"/>
        <u val="none"/>
        <vertAlign val="baseline"/>
        <sz val="11"/>
        <color theme="1"/>
        <name val="Calibri"/>
        <scheme val="none"/>
      </font>
      <numFmt numFmtId="164" formatCode="&quot;R$&quot;\ #,##0;\-&quot;R$&quot;\ #,##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70"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4" formatCode="&quot;R$&quot;\ #,##0;\-&quot;R$&quot;\ #,##0"/>
    </dxf>
    <dxf>
      <numFmt numFmtId="9" formatCode="&quot;R$&quot;#,##0;\-&quot;R$&quot;#,##0"/>
    </dxf>
    <dxf>
      <numFmt numFmtId="166" formatCode="&quot;$&quot;#,##0_);\(&quot;$&quot;#,##0\)"/>
    </dxf>
    <dxf>
      <numFmt numFmtId="177" formatCode="&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pivotCacheDefinition" Target="pivotCache/pivotCacheDefinition13.xml"/><Relationship Id="rId21" Type="http://schemas.openxmlformats.org/officeDocument/2006/relationships/worksheet" Target="worksheets/sheet21.xml"/><Relationship Id="rId34" Type="http://schemas.openxmlformats.org/officeDocument/2006/relationships/pivotCacheDefinition" Target="pivotCache/pivotCacheDefinition8.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pivotCacheDefinition" Target="pivotCache/pivotCacheDefinition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pivotCacheDefinition" Target="pivotCache/pivotCacheDefinition6.xml"/><Relationship Id="rId37" Type="http://schemas.openxmlformats.org/officeDocument/2006/relationships/pivotCacheDefinition" Target="pivotCache/pivotCacheDefinition11.xml"/><Relationship Id="rId40" Type="http://schemas.openxmlformats.org/officeDocument/2006/relationships/pivotCacheDefinition" Target="pivotCache/pivotCacheDefinition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2.xml"/><Relationship Id="rId36" Type="http://schemas.openxmlformats.org/officeDocument/2006/relationships/pivotCacheDefinition" Target="pivotCache/pivotCacheDefinition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pivotCacheDefinition" Target="pivotCache/pivotCacheDefinition4.xml"/><Relationship Id="rId35" Type="http://schemas.openxmlformats.org/officeDocument/2006/relationships/pivotCacheDefinition" Target="pivotCache/pivotCacheDefinition9.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pivotCacheDefinition" Target="pivotCache/pivotCacheDefinition7.xml"/><Relationship Id="rId38" Type="http://schemas.openxmlformats.org/officeDocument/2006/relationships/pivotCacheDefinition" Target="pivotCache/pivotCacheDefinition12.xml"/><Relationship Id="rId20" Type="http://schemas.openxmlformats.org/officeDocument/2006/relationships/worksheet" Target="worksheets/sheet20.xml"/><Relationship Id="rId41" Type="http://schemas.openxmlformats.org/officeDocument/2006/relationships/pivotCacheDefinition" Target="pivotCache/pivotCacheDefinition15.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A1"/><Relationship Id="rId1" Type="http://schemas.openxmlformats.org/officeDocument/2006/relationships/image" Target="../media/image1.png"/><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11'!A1"/><Relationship Id="rId1" Type="http://schemas.openxmlformats.org/officeDocument/2006/relationships/hyperlink" Target="#'13'!A1"/><Relationship Id="rId6" Type="http://schemas.openxmlformats.org/officeDocument/2006/relationships/image" Target="../media/image10.svg"/><Relationship Id="rId5" Type="http://schemas.openxmlformats.org/officeDocument/2006/relationships/image" Target="../media/image9.png"/><Relationship Id="rId4" Type="http://schemas.openxmlformats.org/officeDocument/2006/relationships/image" Target="../media/image8.svg"/></Relationships>
</file>

<file path=xl/drawings/_rels/drawing1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2'!A1"/><Relationship Id="rId1" Type="http://schemas.openxmlformats.org/officeDocument/2006/relationships/hyperlink" Target="#'14'!A1"/></Relationships>
</file>

<file path=xl/drawings/_rels/drawing15.xml.rels><?xml version="1.0" encoding="UTF-8" standalone="yes"?>
<Relationships xmlns="http://schemas.openxmlformats.org/package/2006/relationships"><Relationship Id="rId2" Type="http://schemas.openxmlformats.org/officeDocument/2006/relationships/hyperlink" Target="#'13'!A1"/><Relationship Id="rId1" Type="http://schemas.openxmlformats.org/officeDocument/2006/relationships/hyperlink" Target="#'15'!A1"/></Relationships>
</file>

<file path=xl/drawings/_rels/drawing1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4'!A1"/><Relationship Id="rId1" Type="http://schemas.openxmlformats.org/officeDocument/2006/relationships/hyperlink" Target="#'16'!A1"/><Relationship Id="rId4" Type="http://schemas.openxmlformats.org/officeDocument/2006/relationships/image" Target="../media/image13.svg"/></Relationships>
</file>

<file path=xl/drawings/_rels/drawing17.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hyperlink" Target="#'15'!A1"/><Relationship Id="rId1" Type="http://schemas.openxmlformats.org/officeDocument/2006/relationships/hyperlink" Target="#'17'!A1"/><Relationship Id="rId4" Type="http://schemas.openxmlformats.org/officeDocument/2006/relationships/image" Target="../media/image15.svg"/></Relationships>
</file>

<file path=xl/drawings/_rels/drawing18.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6'!A1"/><Relationship Id="rId1" Type="http://schemas.openxmlformats.org/officeDocument/2006/relationships/hyperlink" Target="#'18'!A1"/><Relationship Id="rId4" Type="http://schemas.openxmlformats.org/officeDocument/2006/relationships/image" Target="../media/image13.svg"/></Relationships>
</file>

<file path=xl/drawings/_rels/drawing1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7'!A1"/><Relationship Id="rId1" Type="http://schemas.openxmlformats.org/officeDocument/2006/relationships/hyperlink" Target="#'19'!A1"/><Relationship Id="rId4" Type="http://schemas.openxmlformats.org/officeDocument/2006/relationships/image" Target="../media/image16.svg"/></Relationships>
</file>

<file path=xl/drawings/_rels/drawing2.xml.rels><?xml version="1.0" encoding="UTF-8" standalone="yes"?>
<Relationships xmlns="http://schemas.openxmlformats.org/package/2006/relationships"><Relationship Id="rId2" Type="http://schemas.openxmlformats.org/officeDocument/2006/relationships/hyperlink" Target="#'In&#237;cio'!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hyperlink" Target="#'20'!A1"/><Relationship Id="rId2" Type="http://schemas.openxmlformats.org/officeDocument/2006/relationships/image" Target="../media/image18.svg"/><Relationship Id="rId1" Type="http://schemas.openxmlformats.org/officeDocument/2006/relationships/image" Target="../media/image17.png"/><Relationship Id="rId4" Type="http://schemas.openxmlformats.org/officeDocument/2006/relationships/hyperlink" Target="#'18'!A1"/></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21'!A1"/></Relationships>
</file>

<file path=xl/drawings/_rels/drawing22.xml.rels><?xml version="1.0" encoding="UTF-8" standalone="yes"?>
<Relationships xmlns="http://schemas.openxmlformats.org/package/2006/relationships"><Relationship Id="rId2" Type="http://schemas.openxmlformats.org/officeDocument/2006/relationships/hyperlink" Target="#'20'!A1"/><Relationship Id="rId1" Type="http://schemas.openxmlformats.org/officeDocument/2006/relationships/hyperlink" Target="#'22'!A1"/></Relationships>
</file>

<file path=xl/drawings/_rels/drawing23.xml.rels><?xml version="1.0" encoding="UTF-8" standalone="yes"?>
<Relationships xmlns="http://schemas.openxmlformats.org/package/2006/relationships"><Relationship Id="rId2" Type="http://schemas.openxmlformats.org/officeDocument/2006/relationships/hyperlink" Target="#'21'!A1"/><Relationship Id="rId1" Type="http://schemas.openxmlformats.org/officeDocument/2006/relationships/hyperlink" Target="#'23'!A1"/></Relationships>
</file>

<file path=xl/drawings/_rels/drawing24.xml.rels><?xml version="1.0" encoding="UTF-8" standalone="yes"?>
<Relationships xmlns="http://schemas.openxmlformats.org/package/2006/relationships"><Relationship Id="rId2" Type="http://schemas.openxmlformats.org/officeDocument/2006/relationships/hyperlink" Target="#'22'!A1"/><Relationship Id="rId1" Type="http://schemas.openxmlformats.org/officeDocument/2006/relationships/hyperlink" Target="#'24'!A1"/></Relationships>
</file>

<file path=xl/drawings/_rels/drawing25.xml.rels><?xml version="1.0" encoding="UTF-8" standalone="yes"?>
<Relationships xmlns="http://schemas.openxmlformats.org/package/2006/relationships"><Relationship Id="rId2" Type="http://schemas.openxmlformats.org/officeDocument/2006/relationships/hyperlink" Target="#'23'!A1"/><Relationship Id="rId1" Type="http://schemas.openxmlformats.org/officeDocument/2006/relationships/hyperlink" Target="#'Saiba mais'!A1"/></Relationships>
</file>

<file path=xl/drawings/_rels/drawing26.xml.rels><?xml version="1.0" encoding="UTF-8" standalone="yes"?>
<Relationships xmlns="http://schemas.openxmlformats.org/package/2006/relationships"><Relationship Id="rId3" Type="http://schemas.openxmlformats.org/officeDocument/2006/relationships/image" Target="../media/image19.png"/><Relationship Id="rId7" Type="http://schemas.openxmlformats.org/officeDocument/2006/relationships/image" Target="../media/image22.png"/><Relationship Id="rId2" Type="http://schemas.openxmlformats.org/officeDocument/2006/relationships/hyperlink" Target="https://support.office.com/pt-BR/article/create-a-pivottable-to-analyze-worksheet-data-a9a84538-bfe9-40a9-a8e9-f99134456576" TargetMode="External"/><Relationship Id="rId1" Type="http://schemas.openxmlformats.org/officeDocument/2006/relationships/hyperlink" Target="https://techcommunity.microsoft.com/t5/excel/ct-p/excel_cat" TargetMode="External"/><Relationship Id="rId6" Type="http://schemas.openxmlformats.org/officeDocument/2006/relationships/image" Target="../media/image21.svg"/><Relationship Id="rId5" Type="http://schemas.openxmlformats.org/officeDocument/2006/relationships/image" Target="../media/image20.png"/><Relationship Id="rId4" Type="http://schemas.openxmlformats.org/officeDocument/2006/relationships/hyperlink" Target="https://support.office.com/pt-BR/article/refresh-pivottable-data-6d24cece-a038-468a-8176-8b6568ca9be2"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2" Type="http://schemas.openxmlformats.org/officeDocument/2006/relationships/hyperlink" Target="#'4'!A1"/><Relationship Id="rId1" Type="http://schemas.openxmlformats.org/officeDocument/2006/relationships/hyperlink" Target="#'6'!A1"/></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132080</xdr:colOff>
      <xdr:row>3</xdr:row>
      <xdr:rowOff>1527493</xdr:rowOff>
    </xdr:from>
    <xdr:to>
      <xdr:col>0</xdr:col>
      <xdr:colOff>1771650</xdr:colOff>
      <xdr:row>3</xdr:row>
      <xdr:rowOff>2260918</xdr:rowOff>
    </xdr:to>
    <xdr:pic>
      <xdr:nvPicPr>
        <xdr:cNvPr id="2" name="Logotipo" descr="Excel logo">
          <a:extLst>
            <a:ext uri="{FF2B5EF4-FFF2-40B4-BE49-F238E27FC236}">
              <a16:creationId xmlns:a16="http://schemas.microsoft.com/office/drawing/2014/main" id="{4F4D5E8C-CF05-440E-8B75-3A0092A64F40}"/>
            </a:ext>
          </a:extLst>
        </xdr:cNvPr>
        <xdr:cNvPicPr>
          <a:picLocks noChangeAspect="1"/>
        </xdr:cNvPicPr>
      </xdr:nvPicPr>
      <xdr:blipFill rotWithShape="1">
        <a:blip xmlns:r="http://schemas.openxmlformats.org/officeDocument/2006/relationships" r:embed="rId1"/>
        <a:srcRect l="6589" t="13099" r="6742" b="13099"/>
        <a:stretch/>
      </xdr:blipFill>
      <xdr:spPr>
        <a:xfrm>
          <a:off x="132080" y="4156393"/>
          <a:ext cx="1639570" cy="733425"/>
        </a:xfrm>
        <a:prstGeom prst="rect">
          <a:avLst/>
        </a:prstGeom>
      </xdr:spPr>
    </xdr:pic>
    <xdr:clientData/>
  </xdr:twoCellAnchor>
  <xdr:absoluteAnchor>
    <xdr:pos x="6267450" y="4362450"/>
    <xdr:ext cx="1296000" cy="514350"/>
    <xdr:sp macro="" textlink="">
      <xdr:nvSpPr>
        <xdr:cNvPr id="3" name="Botão Avançar" descr="Navigation link to the next step">
          <a:hlinkClick xmlns:r="http://schemas.openxmlformats.org/officeDocument/2006/relationships" r:id="rId2" tooltip="Clique aqui para avançar para a próxima planilha"/>
          <a:extLst>
            <a:ext uri="{FF2B5EF4-FFF2-40B4-BE49-F238E27FC236}">
              <a16:creationId xmlns:a16="http://schemas.microsoft.com/office/drawing/2014/main" id="{D75312FC-5F0D-47E9-8C47-A0CEBE5C0BE5}"/>
            </a:ext>
          </a:extLst>
        </xdr:cNvPr>
        <xdr:cNvSpPr/>
      </xdr:nvSpPr>
      <xdr:spPr>
        <a:xfrm>
          <a:off x="6267450" y="4362450"/>
          <a:ext cx="1296000"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pt-br"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Vamos lá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twoCellAnchor editAs="absolute">
    <xdr:from>
      <xdr:col>2</xdr:col>
      <xdr:colOff>276850</xdr:colOff>
      <xdr:row>3</xdr:row>
      <xdr:rowOff>1341119</xdr:rowOff>
    </xdr:from>
    <xdr:to>
      <xdr:col>4</xdr:col>
      <xdr:colOff>219070</xdr:colOff>
      <xdr:row>7</xdr:row>
      <xdr:rowOff>133349</xdr:rowOff>
    </xdr:to>
    <xdr:sp macro="" textlink="">
      <xdr:nvSpPr>
        <xdr:cNvPr id="5" name="Etapa É bom saber" descr="GOOD TO KNOW&#10;Did you take the first tutorial? If not, go to File &gt; New and find Make your first PivotTable.&#10;&#10;">
          <a:extLst>
            <a:ext uri="{FF2B5EF4-FFF2-40B4-BE49-F238E27FC236}">
              <a16:creationId xmlns:a16="http://schemas.microsoft.com/office/drawing/2014/main" id="{BD2E63DA-5007-4B63-BFAF-7BFC3D27B1E4}"/>
            </a:ext>
          </a:extLst>
        </xdr:cNvPr>
        <xdr:cNvSpPr txBox="1"/>
      </xdr:nvSpPr>
      <xdr:spPr>
        <a:xfrm>
          <a:off x="8220700" y="3970019"/>
          <a:ext cx="1428120" cy="1773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Segoe UI Light" panose="020B0502040204020203" pitchFamily="34" charset="0"/>
            </a:rPr>
            <a:t>É BOM SABER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pt-br" sz="1100" b="0" i="0" kern="1200" baseline="0">
              <a:solidFill>
                <a:schemeClr val="dk1"/>
              </a:solidFill>
              <a:effectLst/>
              <a:latin typeface="+mn-lt"/>
              <a:ea typeface="+mn-ea"/>
              <a:cs typeface="+mn-cs"/>
            </a:rPr>
            <a:t>Você fez o primeiro tutorial? Se não fez, vá para </a:t>
          </a:r>
          <a:r>
            <a:rPr lang="pt-br" sz="1100" b="1" i="0" kern="1200" baseline="0">
              <a:solidFill>
                <a:schemeClr val="dk1"/>
              </a:solidFill>
              <a:effectLst/>
              <a:latin typeface="+mn-lt"/>
              <a:ea typeface="+mn-ea"/>
              <a:cs typeface="+mn-cs"/>
            </a:rPr>
            <a:t>Arquivo</a:t>
          </a:r>
          <a:r>
            <a:rPr lang="pt-br" sz="1100" b="0" i="0" kern="1200" baseline="0">
              <a:solidFill>
                <a:schemeClr val="dk1"/>
              </a:solidFill>
              <a:effectLst/>
              <a:latin typeface="+mn-lt"/>
              <a:ea typeface="+mn-ea"/>
              <a:cs typeface="+mn-cs"/>
            </a:rPr>
            <a:t> &gt; </a:t>
          </a:r>
          <a:r>
            <a:rPr lang="pt-br" sz="1100" b="1" i="0" kern="1200" baseline="0">
              <a:solidFill>
                <a:schemeClr val="dk1"/>
              </a:solidFill>
              <a:effectLst/>
              <a:latin typeface="+mn-lt"/>
              <a:ea typeface="+mn-ea"/>
              <a:cs typeface="+mn-cs"/>
            </a:rPr>
            <a:t>Novo</a:t>
          </a:r>
          <a:r>
            <a:rPr lang="pt-br" sz="1100" b="0" i="0" kern="1200" baseline="0">
              <a:solidFill>
                <a:schemeClr val="dk1"/>
              </a:solidFill>
              <a:effectLst/>
              <a:latin typeface="+mn-lt"/>
              <a:ea typeface="+mn-ea"/>
              <a:cs typeface="+mn-cs"/>
            </a:rPr>
            <a:t> e procure por </a:t>
          </a:r>
          <a:r>
            <a:rPr lang="pt-br" sz="1100" b="1" i="1" kern="1200" baseline="0">
              <a:solidFill>
                <a:schemeClr val="dk1"/>
              </a:solidFill>
              <a:effectLst/>
              <a:latin typeface="+mn-lt"/>
              <a:ea typeface="+mn-ea"/>
              <a:cs typeface="+mn-cs"/>
            </a:rPr>
            <a:t>Crie sua primeira Tabela Dinâmica.</a:t>
          </a:r>
          <a:endParaRPr lang="en-US" sz="1100" b="1" i="1">
            <a:effectLst/>
            <a:latin typeface="+mn-lt"/>
          </a:endParaRPr>
        </a:p>
      </xdr:txBody>
    </xdr:sp>
    <xdr:clientData fLocksWithSheet="0"/>
  </xdr:twoCellAnchor>
  <xdr:twoCellAnchor>
    <xdr:from>
      <xdr:col>1</xdr:col>
      <xdr:colOff>171450</xdr:colOff>
      <xdr:row>3</xdr:row>
      <xdr:rowOff>1369695</xdr:rowOff>
    </xdr:from>
    <xdr:to>
      <xdr:col>2</xdr:col>
      <xdr:colOff>377972</xdr:colOff>
      <xdr:row>3</xdr:row>
      <xdr:rowOff>1814342</xdr:rowOff>
    </xdr:to>
    <xdr:pic>
      <xdr:nvPicPr>
        <xdr:cNvPr id="9" name="Elemento gráfico 2" descr="Owl">
          <a:extLst>
            <a:ext uri="{FF2B5EF4-FFF2-40B4-BE49-F238E27FC236}">
              <a16:creationId xmlns:a16="http://schemas.microsoft.com/office/drawing/2014/main" id="{9F2D586A-FDEB-438B-8125-27CE96CE68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877175" y="3208020"/>
          <a:ext cx="444647" cy="4446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113918</xdr:colOff>
      <xdr:row>22</xdr:row>
      <xdr:rowOff>157741</xdr:rowOff>
    </xdr:to>
    <xdr:grpSp>
      <xdr:nvGrpSpPr>
        <xdr:cNvPr id="2" name="grp_GuieMe">
          <a:extLst>
            <a:ext uri="{FF2B5EF4-FFF2-40B4-BE49-F238E27FC236}">
              <a16:creationId xmlns:a16="http://schemas.microsoft.com/office/drawing/2014/main" id="{5780B9E4-F38F-4E3E-8C13-106112C5962A}"/>
            </a:ext>
          </a:extLst>
        </xdr:cNvPr>
        <xdr:cNvGrpSpPr/>
      </xdr:nvGrpSpPr>
      <xdr:grpSpPr>
        <a:xfrm>
          <a:off x="0" y="0"/>
          <a:ext cx="7781543" cy="4348741"/>
          <a:chOff x="0" y="0"/>
          <a:chExt cx="7781543" cy="4483413"/>
        </a:xfrm>
      </xdr:grpSpPr>
      <xdr:sp macro="" textlink="">
        <xdr:nvSpPr>
          <xdr:cNvPr id="3" name="txt_GuieMeCabeçalho" descr="If you think about it in a simplified way, the row field is on the left, and the column field at the top. Then they both intersect and each condition is applied to the value field.">
            <a:extLst>
              <a:ext uri="{FF2B5EF4-FFF2-40B4-BE49-F238E27FC236}">
                <a16:creationId xmlns:a16="http://schemas.microsoft.com/office/drawing/2014/main" id="{7A9ADFB3-433E-4DC5-B7A8-88F30925B9DA}"/>
              </a:ext>
            </a:extLst>
          </xdr:cNvPr>
          <xdr:cNvSpPr txBox="1"/>
        </xdr:nvSpPr>
        <xdr:spPr>
          <a:xfrm>
            <a:off x="0" y="0"/>
            <a:ext cx="7781543" cy="100210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Veja outra maneira de pensar nisso: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O campo de linha está à esquerda, e o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campo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de coluna na parte superior. Cada um deles fornece uma condição ao campo de valor, que os soma.</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C0AA861C-5908-4A30-B099-4154A7EA7BE9}"/>
              </a:ext>
            </a:extLst>
          </xdr:cNvPr>
          <xdr:cNvSpPr txBox="1"/>
        </xdr:nvSpPr>
        <xdr:spPr>
          <a:xfrm>
            <a:off x="0" y="3815901"/>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clientData fLocksWithSheet="0"/>
  </xdr:twoCellAnchor>
  <xdr:twoCellAnchor editAs="absolute">
    <xdr:from>
      <xdr:col>0</xdr:col>
      <xdr:colOff>304800</xdr:colOff>
      <xdr:row>20</xdr:row>
      <xdr:rowOff>22098</xdr:rowOff>
    </xdr:from>
    <xdr:to>
      <xdr:col>11</xdr:col>
      <xdr:colOff>410083</xdr:colOff>
      <xdr:row>22</xdr:row>
      <xdr:rowOff>7239</xdr:rowOff>
    </xdr:to>
    <xdr:grpSp>
      <xdr:nvGrpSpPr>
        <xdr:cNvPr id="6" name="Grupo 5">
          <a:extLst>
            <a:ext uri="{FF2B5EF4-FFF2-40B4-BE49-F238E27FC236}">
              <a16:creationId xmlns:a16="http://schemas.microsoft.com/office/drawing/2014/main" id="{2A5E8DAA-B926-4F78-94A1-5EA80ED39826}"/>
            </a:ext>
          </a:extLst>
        </xdr:cNvPr>
        <xdr:cNvGrpSpPr/>
      </xdr:nvGrpSpPr>
      <xdr:grpSpPr>
        <a:xfrm>
          <a:off x="304800" y="3832098"/>
          <a:ext cx="7163308" cy="366141"/>
          <a:chOff x="304799" y="3774945"/>
          <a:chExt cx="7163308" cy="356619"/>
        </a:xfrm>
      </xdr:grpSpPr>
      <xdr:sp macro="" textlink="">
        <xdr:nvSpPr>
          <xdr:cNvPr id="7"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56265420-D8B4-4284-AF16-38C128548F9B}"/>
              </a:ext>
            </a:extLst>
          </xdr:cNvPr>
          <xdr:cNvSpPr/>
        </xdr:nvSpPr>
        <xdr:spPr>
          <a:xfrm>
            <a:off x="62611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8"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3B863D47-9377-4D61-9619-D3D2166D6493}"/>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fLocksWithSheet="0"/>
  </xdr:twoCellAnchor>
  <xdr:twoCellAnchor editAs="oneCell">
    <xdr:from>
      <xdr:col>3</xdr:col>
      <xdr:colOff>809625</xdr:colOff>
      <xdr:row>7</xdr:row>
      <xdr:rowOff>38100</xdr:rowOff>
    </xdr:from>
    <xdr:to>
      <xdr:col>7</xdr:col>
      <xdr:colOff>514350</xdr:colOff>
      <xdr:row>17</xdr:row>
      <xdr:rowOff>190499</xdr:rowOff>
    </xdr:to>
    <xdr:pic>
      <xdr:nvPicPr>
        <xdr:cNvPr id="9" name="Imagem 8">
          <a:extLst>
            <a:ext uri="{FF2B5EF4-FFF2-40B4-BE49-F238E27FC236}">
              <a16:creationId xmlns:a16="http://schemas.microsoft.com/office/drawing/2014/main" id="{0D6FBD64-5499-47CC-A6E1-FDF2EFFBC4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2638425" y="1371600"/>
          <a:ext cx="2495550" cy="2057399"/>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371475</xdr:colOff>
      <xdr:row>11</xdr:row>
      <xdr:rowOff>123825</xdr:rowOff>
    </xdr:from>
    <xdr:to>
      <xdr:col>3</xdr:col>
      <xdr:colOff>765808</xdr:colOff>
      <xdr:row>13</xdr:row>
      <xdr:rowOff>133350</xdr:rowOff>
    </xdr:to>
    <xdr:sp macro="" textlink="">
      <xdr:nvSpPr>
        <xdr:cNvPr id="10" name="Texto de dica 23" descr="The row field...">
          <a:extLst>
            <a:ext uri="{FF2B5EF4-FFF2-40B4-BE49-F238E27FC236}">
              <a16:creationId xmlns:a16="http://schemas.microsoft.com/office/drawing/2014/main" id="{EE7A1009-9AC3-47A4-BD3F-1E4020FC0E16}"/>
            </a:ext>
          </a:extLst>
        </xdr:cNvPr>
        <xdr:cNvSpPr txBox="1"/>
      </xdr:nvSpPr>
      <xdr:spPr>
        <a:xfrm>
          <a:off x="981075" y="2219325"/>
          <a:ext cx="1613533" cy="390525"/>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O campo de linha fornece uma condição....</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82978</xdr:colOff>
      <xdr:row>12</xdr:row>
      <xdr:rowOff>129860</xdr:rowOff>
    </xdr:from>
    <xdr:to>
      <xdr:col>3</xdr:col>
      <xdr:colOff>943023</xdr:colOff>
      <xdr:row>15</xdr:row>
      <xdr:rowOff>159404</xdr:rowOff>
    </xdr:to>
    <xdr:sp macro="" textlink="">
      <xdr:nvSpPr>
        <xdr:cNvPr id="11" name="shp_SetaCurva">
          <a:extLst>
            <a:ext uri="{FF2B5EF4-FFF2-40B4-BE49-F238E27FC236}">
              <a16:creationId xmlns:a16="http://schemas.microsoft.com/office/drawing/2014/main" id="{F0CADA3D-222D-4C38-A5E3-4E0AAD5C9DB7}"/>
            </a:ext>
          </a:extLst>
        </xdr:cNvPr>
        <xdr:cNvSpPr/>
      </xdr:nvSpPr>
      <xdr:spPr>
        <a:xfrm rot="10433276">
          <a:off x="1911778" y="2415860"/>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8</xdr:col>
      <xdr:colOff>152400</xdr:colOff>
      <xdr:row>6</xdr:row>
      <xdr:rowOff>85725</xdr:rowOff>
    </xdr:from>
    <xdr:to>
      <xdr:col>11</xdr:col>
      <xdr:colOff>19050</xdr:colOff>
      <xdr:row>8</xdr:row>
      <xdr:rowOff>85725</xdr:rowOff>
    </xdr:to>
    <xdr:sp macro="" textlink="">
      <xdr:nvSpPr>
        <xdr:cNvPr id="12" name="Texto de dica 23" descr="The row field...">
          <a:extLst>
            <a:ext uri="{FF2B5EF4-FFF2-40B4-BE49-F238E27FC236}">
              <a16:creationId xmlns:a16="http://schemas.microsoft.com/office/drawing/2014/main" id="{87F7AD7E-7534-4C02-BA4D-CED2117EE407}"/>
            </a:ext>
          </a:extLst>
        </xdr:cNvPr>
        <xdr:cNvSpPr txBox="1"/>
      </xdr:nvSpPr>
      <xdr:spPr>
        <a:xfrm>
          <a:off x="5381625" y="1228725"/>
          <a:ext cx="1695450" cy="381000"/>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...e o campo de coluna fornece uma condição....</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7</xdr:col>
      <xdr:colOff>378253</xdr:colOff>
      <xdr:row>7</xdr:row>
      <xdr:rowOff>53659</xdr:rowOff>
    </xdr:from>
    <xdr:to>
      <xdr:col>9</xdr:col>
      <xdr:colOff>19098</xdr:colOff>
      <xdr:row>10</xdr:row>
      <xdr:rowOff>83203</xdr:rowOff>
    </xdr:to>
    <xdr:sp macro="" textlink="">
      <xdr:nvSpPr>
        <xdr:cNvPr id="13" name="shp_SetaCurva">
          <a:extLst>
            <a:ext uri="{FF2B5EF4-FFF2-40B4-BE49-F238E27FC236}">
              <a16:creationId xmlns:a16="http://schemas.microsoft.com/office/drawing/2014/main" id="{7DB77AE4-9EBE-4F16-AE38-D70BEB3C6B3E}"/>
            </a:ext>
          </a:extLst>
        </xdr:cNvPr>
        <xdr:cNvSpPr/>
      </xdr:nvSpPr>
      <xdr:spPr>
        <a:xfrm rot="11166724" flipH="1">
          <a:off x="4997878" y="1387159"/>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8</xdr:col>
      <xdr:colOff>152400</xdr:colOff>
      <xdr:row>12</xdr:row>
      <xdr:rowOff>66675</xdr:rowOff>
    </xdr:from>
    <xdr:to>
      <xdr:col>10</xdr:col>
      <xdr:colOff>409575</xdr:colOff>
      <xdr:row>14</xdr:row>
      <xdr:rowOff>104775</xdr:rowOff>
    </xdr:to>
    <xdr:sp macro="" textlink="">
      <xdr:nvSpPr>
        <xdr:cNvPr id="14" name="Texto de dica 23" descr="The row field...">
          <a:extLst>
            <a:ext uri="{FF2B5EF4-FFF2-40B4-BE49-F238E27FC236}">
              <a16:creationId xmlns:a16="http://schemas.microsoft.com/office/drawing/2014/main" id="{18DE8A78-B5A1-4B33-874A-2C8D51393477}"/>
            </a:ext>
          </a:extLst>
        </xdr:cNvPr>
        <xdr:cNvSpPr txBox="1"/>
      </xdr:nvSpPr>
      <xdr:spPr>
        <a:xfrm>
          <a:off x="5381625" y="2352675"/>
          <a:ext cx="1476375" cy="419100"/>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...e o campo de valor os soma.</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7</xdr:col>
      <xdr:colOff>378253</xdr:colOff>
      <xdr:row>12</xdr:row>
      <xdr:rowOff>82234</xdr:rowOff>
    </xdr:from>
    <xdr:to>
      <xdr:col>9</xdr:col>
      <xdr:colOff>19098</xdr:colOff>
      <xdr:row>15</xdr:row>
      <xdr:rowOff>121303</xdr:rowOff>
    </xdr:to>
    <xdr:sp macro="" textlink="">
      <xdr:nvSpPr>
        <xdr:cNvPr id="15" name="shp_SetaCurva">
          <a:extLst>
            <a:ext uri="{FF2B5EF4-FFF2-40B4-BE49-F238E27FC236}">
              <a16:creationId xmlns:a16="http://schemas.microsoft.com/office/drawing/2014/main" id="{263E061F-A2FB-495B-9541-59975B87B6B7}"/>
            </a:ext>
          </a:extLst>
        </xdr:cNvPr>
        <xdr:cNvSpPr/>
      </xdr:nvSpPr>
      <xdr:spPr>
        <a:xfrm rot="11166724" flipH="1">
          <a:off x="4997878" y="2368234"/>
          <a:ext cx="860045" cy="610569"/>
        </a:xfrm>
        <a:prstGeom prst="arc">
          <a:avLst>
            <a:gd name="adj1" fmla="val 14127603"/>
            <a:gd name="adj2" fmla="val 2075296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466725</xdr:colOff>
      <xdr:row>37</xdr:row>
      <xdr:rowOff>162987</xdr:rowOff>
    </xdr:to>
    <xdr:grpSp>
      <xdr:nvGrpSpPr>
        <xdr:cNvPr id="2" name="Grupo 1">
          <a:extLst>
            <a:ext uri="{FF2B5EF4-FFF2-40B4-BE49-F238E27FC236}">
              <a16:creationId xmlns:a16="http://schemas.microsoft.com/office/drawing/2014/main" id="{C1C44C37-4F24-4CC7-AD74-FBF7AB23A2E6}"/>
            </a:ext>
          </a:extLst>
        </xdr:cNvPr>
        <xdr:cNvGrpSpPr/>
      </xdr:nvGrpSpPr>
      <xdr:grpSpPr>
        <a:xfrm>
          <a:off x="0" y="0"/>
          <a:ext cx="7781925" cy="7211487"/>
          <a:chOff x="0" y="0"/>
          <a:chExt cx="7781925" cy="7211487"/>
        </a:xfrm>
      </xdr:grpSpPr>
      <xdr:sp macro="" textlink="">
        <xdr:nvSpPr>
          <xdr:cNvPr id="3" name="txt_GuieMeCabeçalho" descr="That's the same way to think about it when you use the fields list. The row field is on the left, and the column field at the top. Then they both intersect and provide the value field.">
            <a:extLst>
              <a:ext uri="{FF2B5EF4-FFF2-40B4-BE49-F238E27FC236}">
                <a16:creationId xmlns:a16="http://schemas.microsoft.com/office/drawing/2014/main" id="{023010DC-DBD7-46D4-BE66-910D9F0D9052}"/>
              </a:ext>
            </a:extLst>
          </xdr:cNvPr>
          <xdr:cNvSpPr txBox="1"/>
        </xdr:nvSpPr>
        <xdr:spPr>
          <a:xfrm>
            <a:off x="0" y="0"/>
            <a:ext cx="7781925" cy="1008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Pense dessa forma ao usar a lista de campos.</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 </a:t>
            </a:r>
            <a:r>
              <a:rPr lang="pt-br"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O campo de linha está à esquerda, e o </a:t>
            </a:r>
            <a:r>
              <a:rPr lang="pt-BR"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campo </a:t>
            </a:r>
            <a:r>
              <a:rPr lang="pt-br"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de coluna na parte superior. Cada um deles fornece uma condição ao campo de valor, que os soma.</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210D5BFF-D769-4E16-A96C-7D261DA62338}"/>
              </a:ext>
            </a:extLst>
          </xdr:cNvPr>
          <xdr:cNvSpPr txBox="1"/>
        </xdr:nvSpPr>
        <xdr:spPr>
          <a:xfrm>
            <a:off x="0" y="6544737"/>
            <a:ext cx="7781925"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4B0958F4-D87F-45C6-B4C2-B1B1380699D1}"/>
              </a:ext>
            </a:extLst>
          </xdr:cNvPr>
          <xdr:cNvSpPr/>
        </xdr:nvSpPr>
        <xdr:spPr>
          <a:xfrm>
            <a:off x="6219825" y="6699313"/>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546855B6-9216-4A9D-A71D-977E7A6D780F}"/>
              </a:ext>
            </a:extLst>
          </xdr:cNvPr>
          <xdr:cNvSpPr/>
        </xdr:nvSpPr>
        <xdr:spPr>
          <a:xfrm flipH="1">
            <a:off x="342900" y="6699313"/>
            <a:ext cx="1208405"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oneCell">
    <xdr:from>
      <xdr:col>4</xdr:col>
      <xdr:colOff>220226</xdr:colOff>
      <xdr:row>6</xdr:row>
      <xdr:rowOff>80962</xdr:rowOff>
    </xdr:from>
    <xdr:to>
      <xdr:col>8</xdr:col>
      <xdr:colOff>246499</xdr:colOff>
      <xdr:row>33</xdr:row>
      <xdr:rowOff>38099</xdr:rowOff>
    </xdr:to>
    <xdr:pic>
      <xdr:nvPicPr>
        <xdr:cNvPr id="8" name="Imagem 7">
          <a:extLst>
            <a:ext uri="{FF2B5EF4-FFF2-40B4-BE49-F238E27FC236}">
              <a16:creationId xmlns:a16="http://schemas.microsoft.com/office/drawing/2014/main" id="{71E13CFE-D80D-4C26-A4ED-85A357BF27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2658626" y="1223962"/>
          <a:ext cx="2464673" cy="5100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390525</xdr:colOff>
      <xdr:row>25</xdr:row>
      <xdr:rowOff>142874</xdr:rowOff>
    </xdr:from>
    <xdr:to>
      <xdr:col>4</xdr:col>
      <xdr:colOff>184783</xdr:colOff>
      <xdr:row>27</xdr:row>
      <xdr:rowOff>152399</xdr:rowOff>
    </xdr:to>
    <xdr:sp macro="" textlink="">
      <xdr:nvSpPr>
        <xdr:cNvPr id="9" name="Texto de dica 23" descr="The row field...">
          <a:extLst>
            <a:ext uri="{FF2B5EF4-FFF2-40B4-BE49-F238E27FC236}">
              <a16:creationId xmlns:a16="http://schemas.microsoft.com/office/drawing/2014/main" id="{2E4CDD29-975C-4437-8652-A825C407E60F}"/>
            </a:ext>
          </a:extLst>
        </xdr:cNvPr>
        <xdr:cNvSpPr txBox="1"/>
      </xdr:nvSpPr>
      <xdr:spPr>
        <a:xfrm>
          <a:off x="1000125" y="4905374"/>
          <a:ext cx="1623058" cy="390525"/>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O campo de linha fornece uma condição....</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102028</xdr:colOff>
      <xdr:row>26</xdr:row>
      <xdr:rowOff>167960</xdr:rowOff>
    </xdr:from>
    <xdr:to>
      <xdr:col>4</xdr:col>
      <xdr:colOff>352473</xdr:colOff>
      <xdr:row>30</xdr:row>
      <xdr:rowOff>7004</xdr:rowOff>
    </xdr:to>
    <xdr:sp macro="" textlink="">
      <xdr:nvSpPr>
        <xdr:cNvPr id="10" name="shp_SetaCurva">
          <a:extLst>
            <a:ext uri="{FF2B5EF4-FFF2-40B4-BE49-F238E27FC236}">
              <a16:creationId xmlns:a16="http://schemas.microsoft.com/office/drawing/2014/main" id="{7595F958-F1EC-4A49-87BE-BAE102910C2E}"/>
            </a:ext>
          </a:extLst>
        </xdr:cNvPr>
        <xdr:cNvSpPr/>
      </xdr:nvSpPr>
      <xdr:spPr>
        <a:xfrm rot="10433276">
          <a:off x="1930828" y="5120960"/>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8</xdr:col>
      <xdr:colOff>523875</xdr:colOff>
      <xdr:row>20</xdr:row>
      <xdr:rowOff>161924</xdr:rowOff>
    </xdr:from>
    <xdr:to>
      <xdr:col>11</xdr:col>
      <xdr:colOff>371475</xdr:colOff>
      <xdr:row>22</xdr:row>
      <xdr:rowOff>171449</xdr:rowOff>
    </xdr:to>
    <xdr:sp macro="" textlink="">
      <xdr:nvSpPr>
        <xdr:cNvPr id="11" name="Texto de dica 23" descr="The row field...">
          <a:extLst>
            <a:ext uri="{FF2B5EF4-FFF2-40B4-BE49-F238E27FC236}">
              <a16:creationId xmlns:a16="http://schemas.microsoft.com/office/drawing/2014/main" id="{4A3EB7F6-124C-45E8-B7C7-04225C78539B}"/>
            </a:ext>
          </a:extLst>
        </xdr:cNvPr>
        <xdr:cNvSpPr txBox="1"/>
      </xdr:nvSpPr>
      <xdr:spPr>
        <a:xfrm>
          <a:off x="5400675" y="3971924"/>
          <a:ext cx="1676400" cy="390525"/>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...e o campo de coluna fornece uma condição....</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8</xdr:col>
      <xdr:colOff>140128</xdr:colOff>
      <xdr:row>21</xdr:row>
      <xdr:rowOff>101284</xdr:rowOff>
    </xdr:from>
    <xdr:to>
      <xdr:col>9</xdr:col>
      <xdr:colOff>390573</xdr:colOff>
      <xdr:row>24</xdr:row>
      <xdr:rowOff>130828</xdr:rowOff>
    </xdr:to>
    <xdr:sp macro="" textlink="">
      <xdr:nvSpPr>
        <xdr:cNvPr id="12" name="shp_SetaCurva">
          <a:extLst>
            <a:ext uri="{FF2B5EF4-FFF2-40B4-BE49-F238E27FC236}">
              <a16:creationId xmlns:a16="http://schemas.microsoft.com/office/drawing/2014/main" id="{EDE3E27F-3B26-4F77-9B4E-64E4239E78EB}"/>
            </a:ext>
          </a:extLst>
        </xdr:cNvPr>
        <xdr:cNvSpPr/>
      </xdr:nvSpPr>
      <xdr:spPr>
        <a:xfrm rot="11166724" flipH="1">
          <a:off x="5016928" y="4101784"/>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8</xdr:col>
      <xdr:colOff>523875</xdr:colOff>
      <xdr:row>26</xdr:row>
      <xdr:rowOff>123824</xdr:rowOff>
    </xdr:from>
    <xdr:to>
      <xdr:col>11</xdr:col>
      <xdr:colOff>219075</xdr:colOff>
      <xdr:row>28</xdr:row>
      <xdr:rowOff>152399</xdr:rowOff>
    </xdr:to>
    <xdr:sp macro="" textlink="">
      <xdr:nvSpPr>
        <xdr:cNvPr id="13" name="Texto de dica 23" descr="The row field...">
          <a:extLst>
            <a:ext uri="{FF2B5EF4-FFF2-40B4-BE49-F238E27FC236}">
              <a16:creationId xmlns:a16="http://schemas.microsoft.com/office/drawing/2014/main" id="{94E12440-7807-45C0-910A-89ADEE196268}"/>
            </a:ext>
          </a:extLst>
        </xdr:cNvPr>
        <xdr:cNvSpPr txBox="1"/>
      </xdr:nvSpPr>
      <xdr:spPr>
        <a:xfrm>
          <a:off x="5400675" y="5076824"/>
          <a:ext cx="1524000" cy="409575"/>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...e o campo de valor os soma.</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8</xdr:col>
      <xdr:colOff>140128</xdr:colOff>
      <xdr:row>26</xdr:row>
      <xdr:rowOff>129859</xdr:rowOff>
    </xdr:from>
    <xdr:to>
      <xdr:col>9</xdr:col>
      <xdr:colOff>390573</xdr:colOff>
      <xdr:row>29</xdr:row>
      <xdr:rowOff>159403</xdr:rowOff>
    </xdr:to>
    <xdr:sp macro="" textlink="">
      <xdr:nvSpPr>
        <xdr:cNvPr id="14" name="shp_SetaCurva">
          <a:extLst>
            <a:ext uri="{FF2B5EF4-FFF2-40B4-BE49-F238E27FC236}">
              <a16:creationId xmlns:a16="http://schemas.microsoft.com/office/drawing/2014/main" id="{7D1E3217-FFD7-4BA4-8B07-3E22AE244C0B}"/>
            </a:ext>
          </a:extLst>
        </xdr:cNvPr>
        <xdr:cNvSpPr/>
      </xdr:nvSpPr>
      <xdr:spPr>
        <a:xfrm rot="11166724" flipH="1">
          <a:off x="5016928" y="5082859"/>
          <a:ext cx="860045" cy="601044"/>
        </a:xfrm>
        <a:prstGeom prst="arc">
          <a:avLst>
            <a:gd name="adj1" fmla="val 14127603"/>
            <a:gd name="adj2" fmla="val 2075296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504443</xdr:colOff>
      <xdr:row>21</xdr:row>
      <xdr:rowOff>139345</xdr:rowOff>
    </xdr:to>
    <xdr:grpSp>
      <xdr:nvGrpSpPr>
        <xdr:cNvPr id="2" name="grp_GuieMe">
          <a:extLst>
            <a:ext uri="{FF2B5EF4-FFF2-40B4-BE49-F238E27FC236}">
              <a16:creationId xmlns:a16="http://schemas.microsoft.com/office/drawing/2014/main" id="{C702F9DE-9552-495E-813B-03D6C79E00DA}"/>
            </a:ext>
          </a:extLst>
        </xdr:cNvPr>
        <xdr:cNvGrpSpPr/>
      </xdr:nvGrpSpPr>
      <xdr:grpSpPr>
        <a:xfrm>
          <a:off x="0" y="0"/>
          <a:ext cx="7781543" cy="4139845"/>
          <a:chOff x="0" y="0"/>
          <a:chExt cx="7781543" cy="4287012"/>
        </a:xfrm>
      </xdr:grpSpPr>
      <xdr:sp macro="" textlink="">
        <xdr:nvSpPr>
          <xdr:cNvPr id="3" name="txt_GuieMeCabeçalho" descr="One thing to be aware of: If a column field adds a lot of columns to a PivotTable, it will make it very wide. ">
            <a:extLst>
              <a:ext uri="{FF2B5EF4-FFF2-40B4-BE49-F238E27FC236}">
                <a16:creationId xmlns:a16="http://schemas.microsoft.com/office/drawing/2014/main" id="{10AC9A25-5EBB-4478-B2F9-AC38B9C082FC}"/>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Preste atenção ao seguinte: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Se um campo de coluna adicionar várias colunas a uma Tabela Dinâmica, ela ficará muito larga.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CC39DF34-4194-4987-80FA-F9EF66960C17}"/>
              </a:ext>
            </a:extLst>
          </xdr:cNvPr>
          <xdr:cNvSpPr txBox="1"/>
        </xdr:nvSpPr>
        <xdr:spPr>
          <a:xfrm>
            <a:off x="0" y="361950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63269EEA-08E6-4328-8B61-C833249BB9FD}"/>
              </a:ext>
            </a:extLst>
          </xdr:cNvPr>
          <xdr:cNvSpPr/>
        </xdr:nvSpPr>
        <xdr:spPr>
          <a:xfrm>
            <a:off x="62611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B251F75F-2568-4051-B479-9B90347C3ECD}"/>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0</xdr:col>
      <xdr:colOff>-17548</xdr:colOff>
      <xdr:row>2</xdr:row>
      <xdr:rowOff>61886</xdr:rowOff>
    </xdr:from>
    <xdr:to>
      <xdr:col>0</xdr:col>
      <xdr:colOff>-17548</xdr:colOff>
      <xdr:row>2</xdr:row>
      <xdr:rowOff>61892</xdr:rowOff>
    </xdr:to>
    <xdr:grpSp>
      <xdr:nvGrpSpPr>
        <xdr:cNvPr id="8" name="Grupo 7">
          <a:extLst>
            <a:ext uri="{FF2B5EF4-FFF2-40B4-BE49-F238E27FC236}">
              <a16:creationId xmlns:a16="http://schemas.microsoft.com/office/drawing/2014/main" id="{CAECE02D-00AE-4ADB-BD59-7767CA66B7F3}"/>
            </a:ext>
          </a:extLst>
        </xdr:cNvPr>
        <xdr:cNvGrpSpPr/>
      </xdr:nvGrpSpPr>
      <xdr:grpSpPr>
        <a:xfrm>
          <a:off x="-17548" y="442886"/>
          <a:ext cx="0" cy="6"/>
          <a:chOff x="-15643" y="439076"/>
          <a:chExt cx="0" cy="6"/>
        </a:xfrm>
      </xdr:grpSpPr>
      <xdr:sp macro="" textlink="">
        <xdr:nvSpPr>
          <xdr:cNvPr id="9" name="txt_GuieMeBalão1">
            <a:extLst>
              <a:ext uri="{FF2B5EF4-FFF2-40B4-BE49-F238E27FC236}">
                <a16:creationId xmlns:a16="http://schemas.microsoft.com/office/drawing/2014/main" id="{2BFFB426-F49C-45E0-87C4-F9CF5281FA3A}"/>
              </a:ext>
            </a:extLst>
          </xdr:cNvPr>
          <xdr:cNvSpPr txBox="1"/>
        </xdr:nvSpPr>
        <xdr:spPr>
          <a:xfrm>
            <a:off x="-17548" y="442886"/>
            <a:ext cx="0" cy="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endParaRPr lang="en-US" sz="1100" noProof="0">
              <a:effectLst/>
              <a:latin typeface="Calibri Light (Headings)"/>
              <a:ea typeface="Calibri" panose="020F0502020204030204" pitchFamily="34" charset="0"/>
              <a:cs typeface="Times New Roman" panose="02020603050405020304" pitchFamily="18" charset="0"/>
            </a:endParaRPr>
          </a:p>
        </xdr:txBody>
      </xdr:sp>
      <xdr:sp macro="" textlink="">
        <xdr:nvSpPr>
          <xdr:cNvPr id="10" name="shp_SetaCurva">
            <a:extLst>
              <a:ext uri="{FF2B5EF4-FFF2-40B4-BE49-F238E27FC236}">
                <a16:creationId xmlns:a16="http://schemas.microsoft.com/office/drawing/2014/main" id="{296764EA-EA82-49F7-9005-D54B141D3D3E}"/>
              </a:ext>
            </a:extLst>
          </xdr:cNvPr>
          <xdr:cNvSpPr/>
        </xdr:nvSpPr>
        <xdr:spPr>
          <a:xfrm rot="16841243">
            <a:off x="-17548" y="442892"/>
            <a:ext cx="0" cy="0"/>
          </a:xfrm>
          <a:prstGeom prst="arc">
            <a:avLst>
              <a:gd name="adj1" fmla="val 10800000"/>
              <a:gd name="adj2" fmla="val 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
            </a:endParaRPr>
          </a:p>
        </xdr:txBody>
      </xdr:sp>
    </xdr:grpSp>
    <xdr:clientData/>
  </xdr:twoCellAnchor>
  <xdr:twoCellAnchor editAs="absolute">
    <xdr:from>
      <xdr:col>3</xdr:col>
      <xdr:colOff>59055</xdr:colOff>
      <xdr:row>5</xdr:row>
      <xdr:rowOff>57159</xdr:rowOff>
    </xdr:from>
    <xdr:to>
      <xdr:col>7</xdr:col>
      <xdr:colOff>733425</xdr:colOff>
      <xdr:row>10</xdr:row>
      <xdr:rowOff>58174</xdr:rowOff>
    </xdr:to>
    <xdr:grpSp>
      <xdr:nvGrpSpPr>
        <xdr:cNvPr id="11" name="Grupo 10">
          <a:extLst>
            <a:ext uri="{FF2B5EF4-FFF2-40B4-BE49-F238E27FC236}">
              <a16:creationId xmlns:a16="http://schemas.microsoft.com/office/drawing/2014/main" id="{E003AB24-7046-45FE-A81A-3E3F2A8CF4F0}"/>
            </a:ext>
          </a:extLst>
        </xdr:cNvPr>
        <xdr:cNvGrpSpPr/>
      </xdr:nvGrpSpPr>
      <xdr:grpSpPr>
        <a:xfrm>
          <a:off x="2335530" y="1009659"/>
          <a:ext cx="4903470" cy="953515"/>
          <a:chOff x="2335530" y="1009659"/>
          <a:chExt cx="4903470" cy="953515"/>
        </a:xfrm>
      </xdr:grpSpPr>
      <xdr:sp macro="" textlink="">
        <xdr:nvSpPr>
          <xdr:cNvPr id="12" name="txt_GuieMeBalão1" descr="PivotTable">
            <a:extLst>
              <a:ext uri="{FF2B5EF4-FFF2-40B4-BE49-F238E27FC236}">
                <a16:creationId xmlns:a16="http://schemas.microsoft.com/office/drawing/2014/main" id="{2F2A68CD-C95D-4AB0-9E31-F05A5F3CF08C}"/>
              </a:ext>
            </a:extLst>
          </xdr:cNvPr>
          <xdr:cNvSpPr txBox="1"/>
        </xdr:nvSpPr>
        <xdr:spPr>
          <a:xfrm>
            <a:off x="2516086" y="1009659"/>
            <a:ext cx="4722914" cy="519202"/>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noProof="0">
                <a:effectLst/>
                <a:latin typeface="Calibri" panose="020F0502020204030204" pitchFamily="34" charset="0"/>
                <a:ea typeface="Calibri" panose="020F0502020204030204" pitchFamily="34" charset="0"/>
                <a:cs typeface="Calibri" panose="020F0502020204030204" pitchFamily="34" charset="0"/>
              </a:rPr>
              <a:t>Neste exemplo, o campo de coluna</a:t>
            </a:r>
            <a:r>
              <a:rPr lang="pt-br" sz="1100" baseline="0" noProof="0">
                <a:effectLst/>
                <a:latin typeface="Calibri" panose="020F0502020204030204" pitchFamily="34" charset="0"/>
                <a:ea typeface="Calibri" panose="020F0502020204030204" pitchFamily="34" charset="0"/>
                <a:cs typeface="Calibri" panose="020F0502020204030204" pitchFamily="34" charset="0"/>
              </a:rPr>
              <a:t> adicionou 20 novas colunas. São muitas colunas! Isso faz com que as pessoas tenham que rolar muito a tela...</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3" name="shp_SetaCurva" descr="Arrow">
            <a:extLst>
              <a:ext uri="{FF2B5EF4-FFF2-40B4-BE49-F238E27FC236}">
                <a16:creationId xmlns:a16="http://schemas.microsoft.com/office/drawing/2014/main" id="{A68480EB-355B-4FDE-98F2-64192F138E55}"/>
              </a:ext>
            </a:extLst>
          </xdr:cNvPr>
          <xdr:cNvSpPr/>
        </xdr:nvSpPr>
        <xdr:spPr>
          <a:xfrm rot="16841243">
            <a:off x="2352906" y="1245970"/>
            <a:ext cx="699828" cy="73458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fLocksWithSheet="0"/>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380618</xdr:colOff>
      <xdr:row>36</xdr:row>
      <xdr:rowOff>124593</xdr:rowOff>
    </xdr:to>
    <xdr:grpSp>
      <xdr:nvGrpSpPr>
        <xdr:cNvPr id="2" name="grp_GuieMe">
          <a:extLst>
            <a:ext uri="{FF2B5EF4-FFF2-40B4-BE49-F238E27FC236}">
              <a16:creationId xmlns:a16="http://schemas.microsoft.com/office/drawing/2014/main" id="{7CE24F74-6F8C-4FF7-BCB9-2AEDE92648E1}"/>
            </a:ext>
          </a:extLst>
        </xdr:cNvPr>
        <xdr:cNvGrpSpPr/>
      </xdr:nvGrpSpPr>
      <xdr:grpSpPr>
        <a:xfrm>
          <a:off x="0" y="0"/>
          <a:ext cx="7781543" cy="6982593"/>
          <a:chOff x="0" y="0"/>
          <a:chExt cx="7781543" cy="7230820"/>
        </a:xfrm>
      </xdr:grpSpPr>
      <xdr:sp macro="" textlink="">
        <xdr:nvSpPr>
          <xdr:cNvPr id="3" name="txt_GuieMeCabeçalho" descr="But here's an alternative to that: You can use a second row field instead. A second row field will appear indented under the first row field.">
            <a:extLst>
              <a:ext uri="{FF2B5EF4-FFF2-40B4-BE49-F238E27FC236}">
                <a16:creationId xmlns:a16="http://schemas.microsoft.com/office/drawing/2014/main" id="{349B5B71-D13F-4878-A006-A1ECE53E5A9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Mas há uma alternativa:</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 Você pode usar um </a:t>
            </a:r>
            <a:r>
              <a:rPr lang="pt-br" sz="1500" b="0" i="1" kern="1200" baseline="0">
                <a:solidFill>
                  <a:schemeClr val="dk1"/>
                </a:solidFill>
                <a:effectLst/>
                <a:latin typeface="Segoe UI Light" panose="020B0502040204020203" pitchFamily="34" charset="0"/>
                <a:ea typeface="+mn-ea"/>
                <a:cs typeface="Segoe UI Light" panose="020B0502040204020203" pitchFamily="34" charset="0"/>
              </a:rPr>
              <a:t>segundo campo de linha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em vez disso. Um segundo campo de linha aparecerá recuado sob o primeiro campo de linha.</a:t>
            </a:r>
            <a:endParaRPr lang="en-US" sz="1500" i="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222D3845-974B-4286-AC7C-6D78C77637AF}"/>
              </a:ext>
            </a:extLst>
          </xdr:cNvPr>
          <xdr:cNvSpPr txBox="1"/>
        </xdr:nvSpPr>
        <xdr:spPr>
          <a:xfrm>
            <a:off x="0" y="6539579"/>
            <a:ext cx="7781543" cy="69124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DE5045C0-0C3D-400E-942C-F4C3D819542D}"/>
              </a:ext>
            </a:extLst>
          </xdr:cNvPr>
          <xdr:cNvSpPr/>
        </xdr:nvSpPr>
        <xdr:spPr>
          <a:xfrm>
            <a:off x="6261100" y="6706891"/>
            <a:ext cx="1207007"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B666F275-2EF6-4EDF-B518-CB6FA09A8B60}"/>
              </a:ext>
            </a:extLst>
          </xdr:cNvPr>
          <xdr:cNvSpPr/>
        </xdr:nvSpPr>
        <xdr:spPr>
          <a:xfrm flipH="1">
            <a:off x="304800" y="6706891"/>
            <a:ext cx="1207007"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2</xdr:col>
      <xdr:colOff>1122564</xdr:colOff>
      <xdr:row>5</xdr:row>
      <xdr:rowOff>59056</xdr:rowOff>
    </xdr:from>
    <xdr:to>
      <xdr:col>7</xdr:col>
      <xdr:colOff>339609</xdr:colOff>
      <xdr:row>6</xdr:row>
      <xdr:rowOff>171105</xdr:rowOff>
    </xdr:to>
    <xdr:sp macro="" textlink="">
      <xdr:nvSpPr>
        <xdr:cNvPr id="8" name="Texto de dica 23">
          <a:extLst>
            <a:ext uri="{FF2B5EF4-FFF2-40B4-BE49-F238E27FC236}">
              <a16:creationId xmlns:a16="http://schemas.microsoft.com/office/drawing/2014/main" id="{932B2078-4E8E-4084-8AB8-A8B6B82D3DAD}"/>
            </a:ext>
          </a:extLst>
        </xdr:cNvPr>
        <xdr:cNvSpPr txBox="1"/>
      </xdr:nvSpPr>
      <xdr:spPr>
        <a:xfrm>
          <a:off x="2341764" y="1011556"/>
          <a:ext cx="5398770" cy="302549"/>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rtl="0" eaLnBrk="1" fontAlgn="auto" latinLnBrk="0" hangingPunct="1"/>
          <a:endParaRPr lang="sq-AL">
            <a:effectLst/>
          </a:endParaRPr>
        </a:p>
      </xdr:txBody>
    </xdr:sp>
    <xdr:clientData/>
  </xdr:twoCellAnchor>
  <xdr:twoCellAnchor editAs="absolute">
    <xdr:from>
      <xdr:col>0</xdr:col>
      <xdr:colOff>438151</xdr:colOff>
      <xdr:row>6</xdr:row>
      <xdr:rowOff>167641</xdr:rowOff>
    </xdr:from>
    <xdr:to>
      <xdr:col>2</xdr:col>
      <xdr:colOff>807721</xdr:colOff>
      <xdr:row>8</xdr:row>
      <xdr:rowOff>79665</xdr:rowOff>
    </xdr:to>
    <xdr:sp macro="" textlink="">
      <xdr:nvSpPr>
        <xdr:cNvPr id="9" name="Texto de dica 23" descr="Tip text &quot;A row field breaks down...&quot;&#10;">
          <a:extLst>
            <a:ext uri="{FF2B5EF4-FFF2-40B4-BE49-F238E27FC236}">
              <a16:creationId xmlns:a16="http://schemas.microsoft.com/office/drawing/2014/main" id="{B7089344-C748-4648-A74B-62BE25D438A2}"/>
            </a:ext>
          </a:extLst>
        </xdr:cNvPr>
        <xdr:cNvSpPr txBox="1"/>
      </xdr:nvSpPr>
      <xdr:spPr>
        <a:xfrm>
          <a:off x="438151" y="1310641"/>
          <a:ext cx="1588770" cy="293024"/>
        </a:xfrm>
        <a:prstGeom prst="rect">
          <a:avLst/>
        </a:prstGeom>
        <a:no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endParaRPr lang="en-US" sz="1100" b="0" i="0" baseline="0">
            <a:effectLst/>
            <a:latin typeface="Calibri" panose="020F0502020204030204" pitchFamily="34" charset="0"/>
            <a:ea typeface="+mn-ea"/>
            <a:cs typeface="Calibri" panose="020F0502020204030204" pitchFamily="34" charset="0"/>
          </a:endParaRPr>
        </a:p>
        <a:p>
          <a:pPr algn="r" rtl="0" eaLnBrk="1" fontAlgn="auto" latinLnBrk="0" hangingPunct="1"/>
          <a:r>
            <a:rPr lang="pt-br" sz="1100" b="0" i="0" baseline="0">
              <a:effectLst/>
              <a:latin typeface="Calibri" panose="020F0502020204030204" pitchFamily="34" charset="0"/>
              <a:ea typeface="+mn-ea"/>
              <a:cs typeface="Calibri" panose="020F0502020204030204" pitchFamily="34" charset="0"/>
            </a:rPr>
            <a:t>Primeiro campo de linha</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441776</xdr:colOff>
      <xdr:row>8</xdr:row>
      <xdr:rowOff>134251</xdr:rowOff>
    </xdr:from>
    <xdr:to>
      <xdr:col>3</xdr:col>
      <xdr:colOff>1163858</xdr:colOff>
      <xdr:row>15</xdr:row>
      <xdr:rowOff>134802</xdr:rowOff>
    </xdr:to>
    <xdr:sp macro="" textlink="">
      <xdr:nvSpPr>
        <xdr:cNvPr id="10" name="shp_SetaCurva">
          <a:extLst>
            <a:ext uri="{FF2B5EF4-FFF2-40B4-BE49-F238E27FC236}">
              <a16:creationId xmlns:a16="http://schemas.microsoft.com/office/drawing/2014/main" id="{584904F7-B0B4-4570-83D8-C3F404A70E3A}"/>
            </a:ext>
          </a:extLst>
        </xdr:cNvPr>
        <xdr:cNvSpPr/>
      </xdr:nvSpPr>
      <xdr:spPr>
        <a:xfrm rot="6645800" flipV="1">
          <a:off x="1693129" y="1016498"/>
          <a:ext cx="1334051" cy="2617557"/>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0</xdr:col>
      <xdr:colOff>371475</xdr:colOff>
      <xdr:row>9</xdr:row>
      <xdr:rowOff>104777</xdr:rowOff>
    </xdr:from>
    <xdr:to>
      <xdr:col>2</xdr:col>
      <xdr:colOff>807720</xdr:colOff>
      <xdr:row>11</xdr:row>
      <xdr:rowOff>35851</xdr:rowOff>
    </xdr:to>
    <xdr:sp macro="" textlink="">
      <xdr:nvSpPr>
        <xdr:cNvPr id="11" name="Texto de dica 24" descr="Second row field ">
          <a:extLst>
            <a:ext uri="{FF2B5EF4-FFF2-40B4-BE49-F238E27FC236}">
              <a16:creationId xmlns:a16="http://schemas.microsoft.com/office/drawing/2014/main" id="{6130BF6A-5E1E-41DE-B923-4A42D8188AAD}"/>
            </a:ext>
          </a:extLst>
        </xdr:cNvPr>
        <xdr:cNvSpPr txBox="1"/>
      </xdr:nvSpPr>
      <xdr:spPr>
        <a:xfrm>
          <a:off x="371475" y="1819277"/>
          <a:ext cx="1655445" cy="31207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pt-br" sz="1100" b="0" i="0" baseline="0">
              <a:effectLst/>
              <a:latin typeface="Calibri" panose="020F0502020204030204" pitchFamily="34" charset="0"/>
              <a:ea typeface="+mn-ea"/>
              <a:cs typeface="Calibri" panose="020F0502020204030204" pitchFamily="34" charset="0"/>
            </a:rPr>
            <a:t>Segundo campo de linha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173355</xdr:colOff>
      <xdr:row>14</xdr:row>
      <xdr:rowOff>169545</xdr:rowOff>
    </xdr:from>
    <xdr:to>
      <xdr:col>2</xdr:col>
      <xdr:colOff>1160146</xdr:colOff>
      <xdr:row>18</xdr:row>
      <xdr:rowOff>137159</xdr:rowOff>
    </xdr:to>
    <xdr:sp macro="" textlink="">
      <xdr:nvSpPr>
        <xdr:cNvPr id="12" name="Texto de dica 23" descr="Tip text &quot;A row field breaks down...&quot;&#10;">
          <a:extLst>
            <a:ext uri="{FF2B5EF4-FFF2-40B4-BE49-F238E27FC236}">
              <a16:creationId xmlns:a16="http://schemas.microsoft.com/office/drawing/2014/main" id="{FF91A8B1-3C72-4C3D-8178-B5AEA5CFE40B}"/>
            </a:ext>
          </a:extLst>
        </xdr:cNvPr>
        <xdr:cNvSpPr txBox="1"/>
      </xdr:nvSpPr>
      <xdr:spPr>
        <a:xfrm>
          <a:off x="782955" y="2836545"/>
          <a:ext cx="1596391" cy="72961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endParaRPr lang="sq-AL" i="0">
            <a:effectLst/>
          </a:endParaRPr>
        </a:p>
      </xdr:txBody>
    </xdr:sp>
    <xdr:clientData/>
  </xdr:twoCellAnchor>
  <xdr:twoCellAnchor editAs="absolute">
    <xdr:from>
      <xdr:col>2</xdr:col>
      <xdr:colOff>914400</xdr:colOff>
      <xdr:row>9</xdr:row>
      <xdr:rowOff>59055</xdr:rowOff>
    </xdr:from>
    <xdr:to>
      <xdr:col>2</xdr:col>
      <xdr:colOff>1190625</xdr:colOff>
      <xdr:row>11</xdr:row>
      <xdr:rowOff>133350</xdr:rowOff>
    </xdr:to>
    <xdr:sp macro="" textlink="">
      <xdr:nvSpPr>
        <xdr:cNvPr id="13" name="shp_ChaveInferior">
          <a:extLst>
            <a:ext uri="{FF2B5EF4-FFF2-40B4-BE49-F238E27FC236}">
              <a16:creationId xmlns:a16="http://schemas.microsoft.com/office/drawing/2014/main" id="{9115AEF5-EC57-43B8-B338-3EECF2742EC4}"/>
            </a:ext>
          </a:extLst>
        </xdr:cNvPr>
        <xdr:cNvSpPr/>
      </xdr:nvSpPr>
      <xdr:spPr>
        <a:xfrm>
          <a:off x="2133600" y="1773555"/>
          <a:ext cx="276225" cy="455295"/>
        </a:xfrm>
        <a:prstGeom prst="leftBrace">
          <a:avLst>
            <a:gd name="adj1" fmla="val 34667"/>
            <a:gd name="adj2" fmla="val 45646"/>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clientData/>
  </xdr:twoCellAnchor>
  <xdr:twoCellAnchor editAs="absolute">
    <xdr:from>
      <xdr:col>5</xdr:col>
      <xdr:colOff>645795</xdr:colOff>
      <xdr:row>9</xdr:row>
      <xdr:rowOff>178372</xdr:rowOff>
    </xdr:from>
    <xdr:to>
      <xdr:col>7</xdr:col>
      <xdr:colOff>657225</xdr:colOff>
      <xdr:row>19</xdr:row>
      <xdr:rowOff>9525</xdr:rowOff>
    </xdr:to>
    <xdr:grpSp>
      <xdr:nvGrpSpPr>
        <xdr:cNvPr id="14" name="Grupo 13">
          <a:extLst>
            <a:ext uri="{FF2B5EF4-FFF2-40B4-BE49-F238E27FC236}">
              <a16:creationId xmlns:a16="http://schemas.microsoft.com/office/drawing/2014/main" id="{970531CE-648C-4A09-8FE6-34518F26F23F}"/>
            </a:ext>
          </a:extLst>
        </xdr:cNvPr>
        <xdr:cNvGrpSpPr/>
      </xdr:nvGrpSpPr>
      <xdr:grpSpPr>
        <a:xfrm>
          <a:off x="5589270" y="1892872"/>
          <a:ext cx="2468880" cy="1736153"/>
          <a:chOff x="5589270" y="1892872"/>
          <a:chExt cx="2468880" cy="1736153"/>
        </a:xfrm>
      </xdr:grpSpPr>
      <xdr:sp macro="" textlink="">
        <xdr:nvSpPr>
          <xdr:cNvPr id="15" name="Etapa É bom saber" descr="GOOD TO KNOW&#10;A second row field makes a vertically-oriented PivotTable rather than horizontal. Some people find vertical PivotTables easer to read because they don't require as much scrolling from side-to-side.">
            <a:extLst>
              <a:ext uri="{FF2B5EF4-FFF2-40B4-BE49-F238E27FC236}">
                <a16:creationId xmlns:a16="http://schemas.microsoft.com/office/drawing/2014/main" id="{47A0F997-2D04-4A29-BAB1-09689286B1CE}"/>
              </a:ext>
            </a:extLst>
          </xdr:cNvPr>
          <xdr:cNvSpPr txBox="1"/>
        </xdr:nvSpPr>
        <xdr:spPr>
          <a:xfrm>
            <a:off x="5839052" y="1907205"/>
            <a:ext cx="2219098" cy="1721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Calibri Light" panose="020F0302020204030204" pitchFamily="34" charset="0"/>
              </a:rPr>
              <a:t>É BOM SABER</a:t>
            </a:r>
            <a:r>
              <a:rPr lang="pt-br" sz="1100" b="1" kern="0">
                <a:solidFill>
                  <a:srgbClr val="ED7D31">
                    <a:lumMod val="60000"/>
                    <a:lumOff val="40000"/>
                  </a:srgbClr>
                </a:solidFill>
                <a:latin typeface=""/>
                <a:ea typeface="Segoe UI" pitchFamily="34" charset="0"/>
                <a:cs typeface="Calibri" panose="020F0502020204030204" pitchFamily="34" charset="0"/>
              </a:rPr>
              <a:t>
</a:t>
            </a:r>
            <a:r>
              <a:rPr lang="pt-br" sz="1100" b="0" kern="0">
                <a:solidFill>
                  <a:sysClr val="windowText" lastClr="000000"/>
                </a:solidFill>
                <a:latin typeface="+mn-lt"/>
                <a:ea typeface="Segoe UI" pitchFamily="34" charset="0"/>
                <a:cs typeface="Calibri" panose="020F0502020204030204" pitchFamily="34" charset="0"/>
              </a:rPr>
              <a:t>Um segundo campo de linha orienta uma Tabela Dinâmica verticalmente, ao invés de horizontalmente. Algumas pessoas acham mais fácil ler Tabelas Dinâmicas verticais, porque não é preciso rolar muito a tela de uma lado a outro.</a:t>
            </a:r>
            <a:endParaRPr lang="en-US" sz="1100" b="0">
              <a:solidFill>
                <a:sysClr val="windowText" lastClr="000000"/>
              </a:solidFill>
              <a:effectLst/>
              <a:latin typeface="+mn-lt"/>
              <a:cs typeface="Calibri" panose="020F0502020204030204" pitchFamily="34" charset="0"/>
            </a:endParaRPr>
          </a:p>
        </xdr:txBody>
      </xdr:sp>
      <xdr:pic>
        <xdr:nvPicPr>
          <xdr:cNvPr id="16" name="Óculos É bom saber">
            <a:extLst>
              <a:ext uri="{FF2B5EF4-FFF2-40B4-BE49-F238E27FC236}">
                <a16:creationId xmlns:a16="http://schemas.microsoft.com/office/drawing/2014/main" id="{7123E362-E055-4C97-BF78-CAA74C3420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89270" y="1892872"/>
            <a:ext cx="305548" cy="305548"/>
          </a:xfrm>
          <a:prstGeom prst="rect">
            <a:avLst/>
          </a:prstGeom>
        </xdr:spPr>
      </xdr:pic>
    </xdr:grpSp>
    <xdr:clientData fLocksWithSheet="0"/>
  </xdr:twoCellAnchor>
  <xdr:twoCellAnchor editAs="absolute">
    <xdr:from>
      <xdr:col>0</xdr:col>
      <xdr:colOff>428625</xdr:colOff>
      <xdr:row>10</xdr:row>
      <xdr:rowOff>177166</xdr:rowOff>
    </xdr:from>
    <xdr:to>
      <xdr:col>2</xdr:col>
      <xdr:colOff>807720</xdr:colOff>
      <xdr:row>12</xdr:row>
      <xdr:rowOff>89190</xdr:rowOff>
    </xdr:to>
    <xdr:sp macro="" textlink="">
      <xdr:nvSpPr>
        <xdr:cNvPr id="17" name="Texto de dica 25" descr="&#10;First row field">
          <a:extLst>
            <a:ext uri="{FF2B5EF4-FFF2-40B4-BE49-F238E27FC236}">
              <a16:creationId xmlns:a16="http://schemas.microsoft.com/office/drawing/2014/main" id="{A7578672-EEB9-45C5-9904-2CD5F5823ECB}"/>
            </a:ext>
          </a:extLst>
        </xdr:cNvPr>
        <xdr:cNvSpPr txBox="1"/>
      </xdr:nvSpPr>
      <xdr:spPr>
        <a:xfrm>
          <a:off x="428625" y="2082166"/>
          <a:ext cx="1598295" cy="29302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pt-br" sz="1100" b="0" i="0" baseline="0">
              <a:effectLst/>
              <a:latin typeface="Calibri" panose="020F0502020204030204" pitchFamily="34" charset="0"/>
              <a:ea typeface="+mn-ea"/>
              <a:cs typeface="Calibri" panose="020F0502020204030204" pitchFamily="34" charset="0"/>
            </a:rPr>
            <a:t>
Primeiro campo de linha</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441777</xdr:colOff>
      <xdr:row>12</xdr:row>
      <xdr:rowOff>145681</xdr:rowOff>
    </xdr:from>
    <xdr:to>
      <xdr:col>3</xdr:col>
      <xdr:colOff>1161954</xdr:colOff>
      <xdr:row>19</xdr:row>
      <xdr:rowOff>144327</xdr:rowOff>
    </xdr:to>
    <xdr:sp macro="" textlink="">
      <xdr:nvSpPr>
        <xdr:cNvPr id="18" name="shp_SetaCurva" descr="Arrow">
          <a:extLst>
            <a:ext uri="{FF2B5EF4-FFF2-40B4-BE49-F238E27FC236}">
              <a16:creationId xmlns:a16="http://schemas.microsoft.com/office/drawing/2014/main" id="{26BF9689-B08C-4281-8FC2-FDB5364E194C}"/>
            </a:ext>
          </a:extLst>
        </xdr:cNvPr>
        <xdr:cNvSpPr/>
      </xdr:nvSpPr>
      <xdr:spPr>
        <a:xfrm rot="6645800" flipV="1">
          <a:off x="1693130" y="1789928"/>
          <a:ext cx="1332146" cy="2615652"/>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0</xdr:col>
      <xdr:colOff>381001</xdr:colOff>
      <xdr:row>16</xdr:row>
      <xdr:rowOff>28575</xdr:rowOff>
    </xdr:from>
    <xdr:to>
      <xdr:col>2</xdr:col>
      <xdr:colOff>807721</xdr:colOff>
      <xdr:row>17</xdr:row>
      <xdr:rowOff>113954</xdr:rowOff>
    </xdr:to>
    <xdr:sp macro="" textlink="">
      <xdr:nvSpPr>
        <xdr:cNvPr id="19" name="Texto de dica 26" descr="Second row field ">
          <a:extLst>
            <a:ext uri="{FF2B5EF4-FFF2-40B4-BE49-F238E27FC236}">
              <a16:creationId xmlns:a16="http://schemas.microsoft.com/office/drawing/2014/main" id="{9946C64C-8501-4A5C-928E-583376821E6B}"/>
            </a:ext>
          </a:extLst>
        </xdr:cNvPr>
        <xdr:cNvSpPr txBox="1"/>
      </xdr:nvSpPr>
      <xdr:spPr>
        <a:xfrm>
          <a:off x="381001" y="3076575"/>
          <a:ext cx="1645920" cy="275879"/>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pt-br" sz="1100" b="0" i="0" baseline="0">
              <a:effectLst/>
              <a:latin typeface="Calibri" panose="020F0502020204030204" pitchFamily="34" charset="0"/>
              <a:ea typeface="+mn-ea"/>
              <a:cs typeface="Calibri" panose="020F0502020204030204" pitchFamily="34" charset="0"/>
            </a:rPr>
            <a:t>Segundo campo de linha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2</xdr:col>
      <xdr:colOff>914400</xdr:colOff>
      <xdr:row>13</xdr:row>
      <xdr:rowOff>104775</xdr:rowOff>
    </xdr:from>
    <xdr:to>
      <xdr:col>2</xdr:col>
      <xdr:colOff>1216132</xdr:colOff>
      <xdr:row>20</xdr:row>
      <xdr:rowOff>91440</xdr:rowOff>
    </xdr:to>
    <xdr:sp macro="" textlink="">
      <xdr:nvSpPr>
        <xdr:cNvPr id="20" name="shp_ChaveInferior">
          <a:extLst>
            <a:ext uri="{FF2B5EF4-FFF2-40B4-BE49-F238E27FC236}">
              <a16:creationId xmlns:a16="http://schemas.microsoft.com/office/drawing/2014/main" id="{81E8B95A-9440-4A59-B6DF-EA9A9C99956E}"/>
            </a:ext>
          </a:extLst>
        </xdr:cNvPr>
        <xdr:cNvSpPr/>
      </xdr:nvSpPr>
      <xdr:spPr>
        <a:xfrm>
          <a:off x="2133600" y="2581275"/>
          <a:ext cx="301732" cy="1320165"/>
        </a:xfrm>
        <a:prstGeom prst="leftBrace">
          <a:avLst>
            <a:gd name="adj1" fmla="val 34667"/>
            <a:gd name="adj2" fmla="val 48452"/>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clientData/>
  </xdr:twoCellAnchor>
  <xdr:twoCellAnchor editAs="absolute">
    <xdr:from>
      <xdr:col>0</xdr:col>
      <xdr:colOff>438151</xdr:colOff>
      <xdr:row>19</xdr:row>
      <xdr:rowOff>126807</xdr:rowOff>
    </xdr:from>
    <xdr:to>
      <xdr:col>2</xdr:col>
      <xdr:colOff>807721</xdr:colOff>
      <xdr:row>21</xdr:row>
      <xdr:rowOff>50261</xdr:rowOff>
    </xdr:to>
    <xdr:sp macro="" textlink="">
      <xdr:nvSpPr>
        <xdr:cNvPr id="21" name="Texto de dica 27" descr="&#10;First row field">
          <a:extLst>
            <a:ext uri="{FF2B5EF4-FFF2-40B4-BE49-F238E27FC236}">
              <a16:creationId xmlns:a16="http://schemas.microsoft.com/office/drawing/2014/main" id="{CB4CD197-D708-4FB3-B2E0-483F61A7C093}"/>
            </a:ext>
          </a:extLst>
        </xdr:cNvPr>
        <xdr:cNvSpPr txBox="1"/>
      </xdr:nvSpPr>
      <xdr:spPr>
        <a:xfrm>
          <a:off x="438151" y="3746307"/>
          <a:ext cx="1588770" cy="30445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pt-br" sz="1100" b="0" i="0" baseline="0">
              <a:effectLst/>
              <a:latin typeface="Calibri" panose="020F0502020204030204" pitchFamily="34" charset="0"/>
              <a:ea typeface="+mn-ea"/>
              <a:cs typeface="Calibri" panose="020F0502020204030204" pitchFamily="34" charset="0"/>
            </a:rPr>
            <a:t>
Primeiro campo de linha</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1</xdr:col>
      <xdr:colOff>437966</xdr:colOff>
      <xdr:row>21</xdr:row>
      <xdr:rowOff>120087</xdr:rowOff>
    </xdr:from>
    <xdr:to>
      <xdr:col>3</xdr:col>
      <xdr:colOff>1165763</xdr:colOff>
      <xdr:row>28</xdr:row>
      <xdr:rowOff>88252</xdr:rowOff>
    </xdr:to>
    <xdr:sp macro="" textlink="">
      <xdr:nvSpPr>
        <xdr:cNvPr id="22" name="shp_SetaCurva" descr="Arrow">
          <a:extLst>
            <a:ext uri="{FF2B5EF4-FFF2-40B4-BE49-F238E27FC236}">
              <a16:creationId xmlns:a16="http://schemas.microsoft.com/office/drawing/2014/main" id="{7F323653-F9C4-468F-91C5-A6BB34EFBA5E}"/>
            </a:ext>
          </a:extLst>
        </xdr:cNvPr>
        <xdr:cNvSpPr/>
      </xdr:nvSpPr>
      <xdr:spPr>
        <a:xfrm rot="6645800" flipV="1">
          <a:off x="1708369" y="3459784"/>
          <a:ext cx="1301665" cy="2623272"/>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0</xdr:col>
      <xdr:colOff>428625</xdr:colOff>
      <xdr:row>25</xdr:row>
      <xdr:rowOff>78934</xdr:rowOff>
    </xdr:from>
    <xdr:to>
      <xdr:col>2</xdr:col>
      <xdr:colOff>807720</xdr:colOff>
      <xdr:row>27</xdr:row>
      <xdr:rowOff>13002</xdr:rowOff>
    </xdr:to>
    <xdr:sp macro="" textlink="">
      <xdr:nvSpPr>
        <xdr:cNvPr id="23" name="Texto de dica 28" descr="Second row field ">
          <a:extLst>
            <a:ext uri="{FF2B5EF4-FFF2-40B4-BE49-F238E27FC236}">
              <a16:creationId xmlns:a16="http://schemas.microsoft.com/office/drawing/2014/main" id="{5C61B726-BE65-46DC-A58E-E6F34F9ED647}"/>
            </a:ext>
          </a:extLst>
        </xdr:cNvPr>
        <xdr:cNvSpPr txBox="1"/>
      </xdr:nvSpPr>
      <xdr:spPr>
        <a:xfrm>
          <a:off x="428625" y="4841434"/>
          <a:ext cx="1598295" cy="315068"/>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pt-br" sz="1100" b="0" i="0" baseline="0">
              <a:effectLst/>
              <a:latin typeface="Calibri" panose="020F0502020204030204" pitchFamily="34" charset="0"/>
              <a:ea typeface="+mn-ea"/>
              <a:cs typeface="Calibri" panose="020F0502020204030204" pitchFamily="34" charset="0"/>
            </a:rPr>
            <a:t>Segundo campo de linha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2</xdr:col>
      <xdr:colOff>914400</xdr:colOff>
      <xdr:row>22</xdr:row>
      <xdr:rowOff>102872</xdr:rowOff>
    </xdr:from>
    <xdr:to>
      <xdr:col>2</xdr:col>
      <xdr:colOff>1216132</xdr:colOff>
      <xdr:row>30</xdr:row>
      <xdr:rowOff>66676</xdr:rowOff>
    </xdr:to>
    <xdr:sp macro="" textlink="">
      <xdr:nvSpPr>
        <xdr:cNvPr id="24" name="shp_ChaveInferior">
          <a:extLst>
            <a:ext uri="{FF2B5EF4-FFF2-40B4-BE49-F238E27FC236}">
              <a16:creationId xmlns:a16="http://schemas.microsoft.com/office/drawing/2014/main" id="{09B9819B-DC09-48A8-BA13-8814AD94C4D4}"/>
            </a:ext>
          </a:extLst>
        </xdr:cNvPr>
        <xdr:cNvSpPr/>
      </xdr:nvSpPr>
      <xdr:spPr>
        <a:xfrm>
          <a:off x="2133600" y="4293872"/>
          <a:ext cx="301732" cy="1487804"/>
        </a:xfrm>
        <a:prstGeom prst="leftBrace">
          <a:avLst>
            <a:gd name="adj1" fmla="val 34667"/>
            <a:gd name="adj2" fmla="val 47807"/>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clientData/>
  </xdr:twoCellAnchor>
  <xdr:twoCellAnchor editAs="absolute">
    <xdr:from>
      <xdr:col>5</xdr:col>
      <xdr:colOff>600075</xdr:colOff>
      <xdr:row>21</xdr:row>
      <xdr:rowOff>9525</xdr:rowOff>
    </xdr:from>
    <xdr:to>
      <xdr:col>7</xdr:col>
      <xdr:colOff>495300</xdr:colOff>
      <xdr:row>26</xdr:row>
      <xdr:rowOff>13238</xdr:rowOff>
    </xdr:to>
    <xdr:grpSp>
      <xdr:nvGrpSpPr>
        <xdr:cNvPr id="25" name="Grupo 24">
          <a:extLst>
            <a:ext uri="{FF2B5EF4-FFF2-40B4-BE49-F238E27FC236}">
              <a16:creationId xmlns:a16="http://schemas.microsoft.com/office/drawing/2014/main" id="{630835DB-F3CE-4046-8FAA-EB8231A1315D}"/>
            </a:ext>
          </a:extLst>
        </xdr:cNvPr>
        <xdr:cNvGrpSpPr/>
      </xdr:nvGrpSpPr>
      <xdr:grpSpPr>
        <a:xfrm>
          <a:off x="5543550" y="4010025"/>
          <a:ext cx="2352675" cy="956213"/>
          <a:chOff x="5953125" y="3810000"/>
          <a:chExt cx="2352675" cy="956213"/>
        </a:xfrm>
      </xdr:grpSpPr>
      <xdr:pic>
        <xdr:nvPicPr>
          <xdr:cNvPr id="26" name="Elemento gráfico 3">
            <a:extLst>
              <a:ext uri="{FF2B5EF4-FFF2-40B4-BE49-F238E27FC236}">
                <a16:creationId xmlns:a16="http://schemas.microsoft.com/office/drawing/2014/main" id="{10724963-B340-4ED2-BFBB-A9290D38A5C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019391" y="3952317"/>
            <a:ext cx="244677" cy="244677"/>
          </a:xfrm>
          <a:prstGeom prst="rect">
            <a:avLst/>
          </a:prstGeom>
        </xdr:spPr>
      </xdr:pic>
      <xdr:sp macro="" textlink="">
        <xdr:nvSpPr>
          <xdr:cNvPr id="27" name="Speech Bubble: Oval 26">
            <a:extLst>
              <a:ext uri="{FF2B5EF4-FFF2-40B4-BE49-F238E27FC236}">
                <a16:creationId xmlns:a16="http://schemas.microsoft.com/office/drawing/2014/main" id="{77CA34B3-3BCA-445B-AE3E-66A59BDD5551}"/>
              </a:ext>
            </a:extLst>
          </xdr:cNvPr>
          <xdr:cNvSpPr/>
        </xdr:nvSpPr>
        <xdr:spPr>
          <a:xfrm flipH="1">
            <a:off x="5953125" y="3881503"/>
            <a:ext cx="132534" cy="110098"/>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n-US"/>
          </a:p>
        </xdr:txBody>
      </xdr:sp>
      <xdr:sp macro="" textlink="">
        <xdr:nvSpPr>
          <xdr:cNvPr id="28" name="Etapa Sobre o Excel" descr="EXCEL SPEAK&#10;Sometimes people call a second row field a &quot;secondary row field.&quot;">
            <a:extLst>
              <a:ext uri="{FF2B5EF4-FFF2-40B4-BE49-F238E27FC236}">
                <a16:creationId xmlns:a16="http://schemas.microsoft.com/office/drawing/2014/main" id="{684305F0-B9C0-445D-B589-DD93455181D0}"/>
              </a:ext>
            </a:extLst>
          </xdr:cNvPr>
          <xdr:cNvSpPr txBox="1"/>
        </xdr:nvSpPr>
        <xdr:spPr>
          <a:xfrm>
            <a:off x="6195755" y="3810000"/>
            <a:ext cx="2110045" cy="956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Calibri" panose="020F0502020204030204" pitchFamily="34" charset="0"/>
              </a:rPr>
              <a:t>SOBRE O EXCEL</a:t>
            </a:r>
            <a:r>
              <a:rPr lang="pt-br" sz="1100" b="1" kern="0">
                <a:solidFill>
                  <a:srgbClr val="ED7D31">
                    <a:lumMod val="60000"/>
                    <a:lumOff val="40000"/>
                  </a:srgbClr>
                </a:solidFill>
                <a:latin typeface=""/>
                <a:ea typeface="Segoe UI" pitchFamily="34" charset="0"/>
                <a:cs typeface="Calibri" panose="020F0502020204030204" pitchFamily="34" charset="0"/>
              </a:rPr>
              <a:t>
</a:t>
            </a:r>
            <a:r>
              <a:rPr lang="pt-br" sz="1100" b="0" kern="0">
                <a:solidFill>
                  <a:sysClr val="windowText" lastClr="000000"/>
                </a:solidFill>
                <a:latin typeface="+mn-lt"/>
                <a:ea typeface="Segoe UI" pitchFamily="34" charset="0"/>
                <a:cs typeface="Calibri" panose="020F0502020204030204" pitchFamily="34" charset="0"/>
              </a:rPr>
              <a:t>Algumas vezes chama-se um segundo campo de linha de "campo de linha secundário".</a:t>
            </a:r>
          </a:p>
        </xdr:txBody>
      </xdr:sp>
    </xdr:grpSp>
    <xdr:clientData fLocksWithSheet="0"/>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466343</xdr:colOff>
      <xdr:row>36</xdr:row>
      <xdr:rowOff>96025</xdr:rowOff>
    </xdr:to>
    <xdr:grpSp>
      <xdr:nvGrpSpPr>
        <xdr:cNvPr id="2" name="Grupo 1">
          <a:extLst>
            <a:ext uri="{FF2B5EF4-FFF2-40B4-BE49-F238E27FC236}">
              <a16:creationId xmlns:a16="http://schemas.microsoft.com/office/drawing/2014/main" id="{9C85796B-92D2-4935-9D7C-1B7D8DF135F2}"/>
            </a:ext>
          </a:extLst>
        </xdr:cNvPr>
        <xdr:cNvGrpSpPr/>
      </xdr:nvGrpSpPr>
      <xdr:grpSpPr>
        <a:xfrm>
          <a:off x="0" y="0"/>
          <a:ext cx="7781543" cy="6954025"/>
          <a:chOff x="0" y="0"/>
          <a:chExt cx="7781543" cy="6954025"/>
        </a:xfrm>
      </xdr:grpSpPr>
      <xdr:sp macro="" textlink="">
        <xdr:nvSpPr>
          <xdr:cNvPr id="3" name="txt_GuieMeCabeçalho" descr="On the next sheet you'll add a second row field. And you'll do that by dragging the Type field under the Buyer field.">
            <a:extLst>
              <a:ext uri="{FF2B5EF4-FFF2-40B4-BE49-F238E27FC236}">
                <a16:creationId xmlns:a16="http://schemas.microsoft.com/office/drawing/2014/main" id="{DED3A312-0337-44C4-8D5E-BE0AC24A4466}"/>
              </a:ext>
            </a:extLst>
          </xdr:cNvPr>
          <xdr:cNvSpPr txBox="1"/>
        </xdr:nvSpPr>
        <xdr:spPr>
          <a:xfrm>
            <a:off x="0" y="0"/>
            <a:ext cx="7781543" cy="76821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Na próxima planilha você adicionará um segundo campo de linha.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Para tanto, arrastará o campo </a:t>
            </a:r>
            <a:r>
              <a:rPr lang="pt-br" sz="1500" b="0" i="1" kern="1200" baseline="0">
                <a:solidFill>
                  <a:schemeClr val="dk1"/>
                </a:solidFill>
                <a:effectLst/>
                <a:latin typeface="Segoe UI Light" panose="020B0502040204020203" pitchFamily="34" charset="0"/>
                <a:ea typeface="+mn-ea"/>
                <a:cs typeface="Segoe UI Light" panose="020B0502040204020203" pitchFamily="34" charset="0"/>
              </a:rPr>
              <a:t>Tipo</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 abaixo do campo </a:t>
            </a:r>
            <a:r>
              <a:rPr lang="pt-br" sz="1500" b="0" i="1" kern="1200" baseline="0">
                <a:solidFill>
                  <a:schemeClr val="dk1"/>
                </a:solidFill>
                <a:effectLst/>
                <a:latin typeface="Segoe UI Light" panose="020B0502040204020203" pitchFamily="34" charset="0"/>
                <a:ea typeface="+mn-ea"/>
                <a:cs typeface="Segoe UI Light" panose="020B0502040204020203" pitchFamily="34" charset="0"/>
              </a:rPr>
              <a:t>Comprador</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a:t>
            </a:r>
          </a:p>
        </xdr:txBody>
      </xdr:sp>
      <xdr:sp macro="" textlink="">
        <xdr:nvSpPr>
          <xdr:cNvPr id="4" name="txt_GuieMeRodapé">
            <a:extLst>
              <a:ext uri="{FF2B5EF4-FFF2-40B4-BE49-F238E27FC236}">
                <a16:creationId xmlns:a16="http://schemas.microsoft.com/office/drawing/2014/main" id="{B4E80652-A5E7-4718-A52E-BD1821A95F7A}"/>
              </a:ext>
            </a:extLst>
          </xdr:cNvPr>
          <xdr:cNvSpPr txBox="1"/>
        </xdr:nvSpPr>
        <xdr:spPr>
          <a:xfrm>
            <a:off x="0" y="6286513"/>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9B0D9D53-B54E-4C12-8059-B8B7B32E2019}"/>
              </a:ext>
            </a:extLst>
          </xdr:cNvPr>
          <xdr:cNvSpPr/>
        </xdr:nvSpPr>
        <xdr:spPr>
          <a:xfrm>
            <a:off x="6261100" y="6448082"/>
            <a:ext cx="1207008" cy="3443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C81B3260-037F-4C93-AEA7-4333B6D144E1}"/>
              </a:ext>
            </a:extLst>
          </xdr:cNvPr>
          <xdr:cNvSpPr/>
        </xdr:nvSpPr>
        <xdr:spPr>
          <a:xfrm flipH="1">
            <a:off x="304800" y="6448082"/>
            <a:ext cx="1207008" cy="3443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oneCell">
    <xdr:from>
      <xdr:col>4</xdr:col>
      <xdr:colOff>216423</xdr:colOff>
      <xdr:row>5</xdr:row>
      <xdr:rowOff>9526</xdr:rowOff>
    </xdr:from>
    <xdr:to>
      <xdr:col>8</xdr:col>
      <xdr:colOff>249919</xdr:colOff>
      <xdr:row>31</xdr:row>
      <xdr:rowOff>171449</xdr:rowOff>
    </xdr:to>
    <xdr:pic>
      <xdr:nvPicPr>
        <xdr:cNvPr id="8" name="Imagem 7">
          <a:extLst>
            <a:ext uri="{FF2B5EF4-FFF2-40B4-BE49-F238E27FC236}">
              <a16:creationId xmlns:a16="http://schemas.microsoft.com/office/drawing/2014/main" id="{FF6CC221-8892-463E-B141-1323334F6D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54823" y="962026"/>
          <a:ext cx="2471896" cy="51149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481615</xdr:colOff>
      <xdr:row>3</xdr:row>
      <xdr:rowOff>17040</xdr:rowOff>
    </xdr:from>
    <xdr:to>
      <xdr:col>1</xdr:col>
      <xdr:colOff>1243615</xdr:colOff>
      <xdr:row>10</xdr:row>
      <xdr:rowOff>55140</xdr:rowOff>
    </xdr:to>
    <xdr:sp macro="" textlink="" fLocksText="0">
      <xdr:nvSpPr>
        <xdr:cNvPr id="4" name="txt_Prática1" descr="Click inside the PivotTable below. ">
          <a:extLst>
            <a:ext uri="{FF2B5EF4-FFF2-40B4-BE49-F238E27FC236}">
              <a16:creationId xmlns:a16="http://schemas.microsoft.com/office/drawing/2014/main" id="{C96E267C-A4E5-4CC6-819B-BCFB5FC9529B}"/>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Clique dentro da Tabela Dinâmica abaixo. </a:t>
          </a:r>
        </a:p>
      </xdr:txBody>
    </xdr:sp>
    <xdr:clientData/>
  </xdr:twoCellAnchor>
  <xdr:twoCellAnchor editAs="absolute">
    <xdr:from>
      <xdr:col>2</xdr:col>
      <xdr:colOff>199027</xdr:colOff>
      <xdr:row>3</xdr:row>
      <xdr:rowOff>17040</xdr:rowOff>
    </xdr:from>
    <xdr:to>
      <xdr:col>3</xdr:col>
      <xdr:colOff>828675</xdr:colOff>
      <xdr:row>11</xdr:row>
      <xdr:rowOff>76200</xdr:rowOff>
    </xdr:to>
    <xdr:sp macro="" textlink="" fLocksText="0">
      <xdr:nvSpPr>
        <xdr:cNvPr id="5" name="txt_Prática2" descr="Do you see the PivotTable Fields list on the right? Good! (If you don't see it, right-click the PivotTable below and choose Show Field List).">
          <a:extLst>
            <a:ext uri="{FF2B5EF4-FFF2-40B4-BE49-F238E27FC236}">
              <a16:creationId xmlns:a16="http://schemas.microsoft.com/office/drawing/2014/main" id="{F38FFA2B-FC33-4C8B-908F-38EE2B322033}"/>
            </a:ext>
          </a:extLst>
        </xdr:cNvPr>
        <xdr:cNvSpPr txBox="1"/>
      </xdr:nvSpPr>
      <xdr:spPr>
        <a:xfrm>
          <a:off x="2256427" y="588540"/>
          <a:ext cx="1620248" cy="1583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kern="1200" baseline="0">
              <a:solidFill>
                <a:schemeClr val="dk1"/>
              </a:solidFill>
              <a:effectLst/>
              <a:latin typeface="Segoe UI" panose="020B0502040204020203" pitchFamily="34" charset="0"/>
              <a:ea typeface="+mn-ea"/>
              <a:cs typeface="Segoe UI" panose="020B0502040204020203" pitchFamily="34" charset="0"/>
            </a:rPr>
            <a:t>Você vê a Lista de Campos da Tabela Dinâmica à direita? Ótimo! (Se não vê,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pt-br" sz="1000" b="0" i="0" kern="1200" baseline="0">
              <a:solidFill>
                <a:schemeClr val="dk1"/>
              </a:solidFill>
              <a:effectLst/>
              <a:latin typeface="Segoe UI" panose="020B0502040204020203" pitchFamily="34" charset="0"/>
              <a:ea typeface="+mn-ea"/>
              <a:cs typeface="Segoe UI" panose="020B0502040204020203" pitchFamily="34" charset="0"/>
            </a:rPr>
            <a:t>clique com o botão direito do mouse na Tabela Dinâmica abaixo e selecione </a:t>
          </a:r>
          <a:r>
            <a:rPr lang="pt-br" sz="1000" b="1" i="0" kern="1200" baseline="0">
              <a:solidFill>
                <a:schemeClr val="dk1"/>
              </a:solidFill>
              <a:effectLst/>
              <a:latin typeface="Segoe UI" panose="020B0502040204020203" pitchFamily="34" charset="0"/>
              <a:ea typeface="+mn-ea"/>
              <a:cs typeface="Segoe UI" panose="020B0502040204020203" pitchFamily="34" charset="0"/>
            </a:rPr>
            <a:t>Mostrar Lista de Campos</a:t>
          </a:r>
          <a:r>
            <a:rPr lang="pt-br" sz="1000" b="0" i="0" kern="1200" baseline="0">
              <a:solidFill>
                <a:schemeClr val="dk1"/>
              </a:solidFill>
              <a:effectLst/>
              <a:latin typeface="Segoe UI" panose="020B0502040204020203" pitchFamily="34" charset="0"/>
              <a:ea typeface="+mn-ea"/>
              <a:cs typeface="Segoe UI" panose="020B0502040204020203" pitchFamily="34" charset="0"/>
            </a:rPr>
            <a:t>.)</a:t>
          </a:r>
          <a:endPar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3</xdr:col>
      <xdr:colOff>1292201</xdr:colOff>
      <xdr:row>3</xdr:row>
      <xdr:rowOff>17040</xdr:rowOff>
    </xdr:from>
    <xdr:to>
      <xdr:col>6</xdr:col>
      <xdr:colOff>82526</xdr:colOff>
      <xdr:row>10</xdr:row>
      <xdr:rowOff>55140</xdr:rowOff>
    </xdr:to>
    <xdr:sp macro="" textlink="" fLocksText="0">
      <xdr:nvSpPr>
        <xdr:cNvPr id="6" name="txt_Prática3" descr="In the PivotTable Fields list, drag the Type field down and  place it under the Buyer field. (Like we showed you on the previous sheet).">
          <a:extLst>
            <a:ext uri="{FF2B5EF4-FFF2-40B4-BE49-F238E27FC236}">
              <a16:creationId xmlns:a16="http://schemas.microsoft.com/office/drawing/2014/main" id="{34DD1D23-1869-40B7-86DB-5B56949D221E}"/>
            </a:ext>
          </a:extLst>
        </xdr:cNvPr>
        <xdr:cNvSpPr txBox="1"/>
      </xdr:nvSpPr>
      <xdr:spPr>
        <a:xfrm>
          <a:off x="4340201"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Na Lista de Campos da Tabela Dinâmica, arraste o campo </a:t>
          </a:r>
          <a:r>
            <a:rPr lang="pt-br"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Tipo</a:t>
          </a: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para o campo </a:t>
          </a:r>
          <a:r>
            <a:rPr lang="pt-br"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Comprador</a:t>
          </a: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(Como mostramos na planilha anterior.)</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Prática1" descr="1">
          <a:extLst>
            <a:ext uri="{FF2B5EF4-FFF2-40B4-BE49-F238E27FC236}">
              <a16:creationId xmlns:a16="http://schemas.microsoft.com/office/drawing/2014/main" id="{8E1F5379-977E-462C-B025-218BF08909AA}"/>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1</xdr:col>
      <xdr:colOff>1301048</xdr:colOff>
      <xdr:row>3</xdr:row>
      <xdr:rowOff>17040</xdr:rowOff>
    </xdr:from>
    <xdr:to>
      <xdr:col>2</xdr:col>
      <xdr:colOff>228152</xdr:colOff>
      <xdr:row>5</xdr:row>
      <xdr:rowOff>10944</xdr:rowOff>
    </xdr:to>
    <xdr:sp macro="" textlink="" fLocksText="0">
      <xdr:nvSpPr>
        <xdr:cNvPr id="8" name="shp_Prática2" descr="2">
          <a:extLst>
            <a:ext uri="{FF2B5EF4-FFF2-40B4-BE49-F238E27FC236}">
              <a16:creationId xmlns:a16="http://schemas.microsoft.com/office/drawing/2014/main" id="{C626D71F-2C94-44FC-9CF7-AD4C9C85300E}"/>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925811</xdr:colOff>
      <xdr:row>3</xdr:row>
      <xdr:rowOff>17040</xdr:rowOff>
    </xdr:from>
    <xdr:to>
      <xdr:col>3</xdr:col>
      <xdr:colOff>1300715</xdr:colOff>
      <xdr:row>5</xdr:row>
      <xdr:rowOff>10944</xdr:rowOff>
    </xdr:to>
    <xdr:sp macro="" textlink="" fLocksText="0">
      <xdr:nvSpPr>
        <xdr:cNvPr id="9" name="shp_Prática3" descr="3">
          <a:extLst>
            <a:ext uri="{FF2B5EF4-FFF2-40B4-BE49-F238E27FC236}">
              <a16:creationId xmlns:a16="http://schemas.microsoft.com/office/drawing/2014/main" id="{2D576952-5C20-43B5-B53D-5CD389DAE293}"/>
            </a:ext>
          </a:extLst>
        </xdr:cNvPr>
        <xdr:cNvSpPr/>
      </xdr:nvSpPr>
      <xdr:spPr>
        <a:xfrm>
          <a:off x="39738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9</xdr:col>
      <xdr:colOff>323468</xdr:colOff>
      <xdr:row>2</xdr:row>
      <xdr:rowOff>21336</xdr:rowOff>
    </xdr:to>
    <xdr:sp macro="" textlink="" fLocksText="0">
      <xdr:nvSpPr>
        <xdr:cNvPr id="10" name="txt_PráticaCabeçalho" descr="Practice">
          <a:extLst>
            <a:ext uri="{FF2B5EF4-FFF2-40B4-BE49-F238E27FC236}">
              <a16:creationId xmlns:a16="http://schemas.microsoft.com/office/drawing/2014/main" id="{BABF5F6D-DA54-4FA5-9549-BC77DAECECFD}"/>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Prática</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39</xdr:row>
      <xdr:rowOff>14274</xdr:rowOff>
    </xdr:from>
    <xdr:to>
      <xdr:col>9</xdr:col>
      <xdr:colOff>323468</xdr:colOff>
      <xdr:row>42</xdr:row>
      <xdr:rowOff>110286</xdr:rowOff>
    </xdr:to>
    <xdr:sp macro="" textlink="" fLocksText="0">
      <xdr:nvSpPr>
        <xdr:cNvPr id="17" name="txt_PráticaRodapé" descr="Practice footer">
          <a:extLst>
            <a:ext uri="{FF2B5EF4-FFF2-40B4-BE49-F238E27FC236}">
              <a16:creationId xmlns:a16="http://schemas.microsoft.com/office/drawing/2014/main" id="{61EDF991-89B8-4AB4-8FD1-F1774503C216}"/>
            </a:ext>
          </a:extLst>
        </xdr:cNvPr>
        <xdr:cNvSpPr txBox="1"/>
      </xdr:nvSpPr>
      <xdr:spPr>
        <a:xfrm>
          <a:off x="0" y="7443774"/>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7</xdr:col>
      <xdr:colOff>22225</xdr:colOff>
      <xdr:row>39</xdr:row>
      <xdr:rowOff>169722</xdr:rowOff>
    </xdr:from>
    <xdr:to>
      <xdr:col>9</xdr:col>
      <xdr:colOff>10033</xdr:colOff>
      <xdr:row>41</xdr:row>
      <xdr:rowOff>145338</xdr:rowOff>
    </xdr:to>
    <xdr:sp macro="" textlink="" fLocksText="0">
      <xdr:nvSpPr>
        <xdr:cNvPr id="19" name="txt_Prática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3B2CFF58-1B36-4961-A076-B9F3CA93430D}"/>
            </a:ext>
          </a:extLst>
        </xdr:cNvPr>
        <xdr:cNvSpPr/>
      </xdr:nvSpPr>
      <xdr:spPr>
        <a:xfrm>
          <a:off x="6261100" y="7599222"/>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clientData/>
  </xdr:twoCellAnchor>
  <xdr:twoCellAnchor editAs="absolute">
    <xdr:from>
      <xdr:col>0</xdr:col>
      <xdr:colOff>304800</xdr:colOff>
      <xdr:row>39</xdr:row>
      <xdr:rowOff>169722</xdr:rowOff>
    </xdr:from>
    <xdr:to>
      <xdr:col>1</xdr:col>
      <xdr:colOff>902208</xdr:colOff>
      <xdr:row>41</xdr:row>
      <xdr:rowOff>145338</xdr:rowOff>
    </xdr:to>
    <xdr:sp macro="" textlink="" fLocksText="0">
      <xdr:nvSpPr>
        <xdr:cNvPr id="20" name="txt_Prática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D5869889-16F8-4D56-9B0A-A0936E775D29}"/>
            </a:ext>
          </a:extLst>
        </xdr:cNvPr>
        <xdr:cNvSpPr/>
      </xdr:nvSpPr>
      <xdr:spPr>
        <a:xfrm flipH="1">
          <a:off x="304800" y="7599222"/>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8</xdr:col>
      <xdr:colOff>555885</xdr:colOff>
      <xdr:row>35</xdr:row>
      <xdr:rowOff>173821</xdr:rowOff>
    </xdr:to>
    <xdr:grpSp>
      <xdr:nvGrpSpPr>
        <xdr:cNvPr id="2" name="grp_GuieMe">
          <a:extLst>
            <a:ext uri="{FF2B5EF4-FFF2-40B4-BE49-F238E27FC236}">
              <a16:creationId xmlns:a16="http://schemas.microsoft.com/office/drawing/2014/main" id="{D04239AE-849A-4879-AECB-4328A5C50AA6}"/>
            </a:ext>
          </a:extLst>
        </xdr:cNvPr>
        <xdr:cNvGrpSpPr/>
      </xdr:nvGrpSpPr>
      <xdr:grpSpPr>
        <a:xfrm>
          <a:off x="0" y="1"/>
          <a:ext cx="7766310" cy="6984195"/>
          <a:chOff x="0" y="0"/>
          <a:chExt cx="7796782" cy="7072294"/>
        </a:xfrm>
      </xdr:grpSpPr>
      <xdr:sp macro="" textlink="">
        <xdr:nvSpPr>
          <xdr:cNvPr id="3" name="txt_GuieMeCabeçalho" descr="If you need to simplify the PivotTable, you can collapse the data for the second row field &quot;up&quot; and out of the way. ">
            <a:extLst>
              <a:ext uri="{FF2B5EF4-FFF2-40B4-BE49-F238E27FC236}">
                <a16:creationId xmlns:a16="http://schemas.microsoft.com/office/drawing/2014/main" id="{63BAA6A7-9D8C-466A-B5E6-57B6A2C429BC}"/>
              </a:ext>
            </a:extLst>
          </xdr:cNvPr>
          <xdr:cNvSpPr txBox="1"/>
        </xdr:nvSpPr>
        <xdr:spPr>
          <a:xfrm flipH="1">
            <a:off x="0" y="0"/>
            <a:ext cx="7796782" cy="78835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Se precisar simplificar a Tabela Dinâmica,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recolha os dados do segundo campo de linha para que fique oculto. </a:t>
            </a:r>
            <a:endParaRPr lang="en-US" sz="1500" baseline="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DD3EA9D1-602D-4BA0-B350-2EB6D0C765ED}"/>
              </a:ext>
            </a:extLst>
          </xdr:cNvPr>
          <xdr:cNvSpPr txBox="1"/>
        </xdr:nvSpPr>
        <xdr:spPr>
          <a:xfrm>
            <a:off x="0" y="6393925"/>
            <a:ext cx="7789163" cy="67836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a:hlinkClick xmlns:r="http://schemas.openxmlformats.org/officeDocument/2006/relationships" r:id="rId1" tooltip="Clique aqui para avançar para a próxima planilha"/>
            <a:extLst>
              <a:ext uri="{FF2B5EF4-FFF2-40B4-BE49-F238E27FC236}">
                <a16:creationId xmlns:a16="http://schemas.microsoft.com/office/drawing/2014/main" id="{9BD4D293-2DAD-4AF1-A5E5-287318C083F6}"/>
              </a:ext>
            </a:extLst>
          </xdr:cNvPr>
          <xdr:cNvSpPr/>
        </xdr:nvSpPr>
        <xdr:spPr>
          <a:xfrm>
            <a:off x="626491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a:hlinkClick xmlns:r="http://schemas.openxmlformats.org/officeDocument/2006/relationships" r:id="rId2" tooltip="Clique aqui para voltar à planilha anterior"/>
            <a:extLst>
              <a:ext uri="{FF2B5EF4-FFF2-40B4-BE49-F238E27FC236}">
                <a16:creationId xmlns:a16="http://schemas.microsoft.com/office/drawing/2014/main" id="{DF607877-27CB-4C0E-996D-88C067CF344A}"/>
              </a:ext>
            </a:extLst>
          </xdr:cNvPr>
          <xdr:cNvSpPr/>
        </xdr:nvSpPr>
        <xdr:spPr>
          <a:xfrm flipH="1">
            <a:off x="30480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3</xdr:col>
      <xdr:colOff>520066</xdr:colOff>
      <xdr:row>7</xdr:row>
      <xdr:rowOff>132345</xdr:rowOff>
    </xdr:from>
    <xdr:to>
      <xdr:col>5</xdr:col>
      <xdr:colOff>1144330</xdr:colOff>
      <xdr:row>14</xdr:row>
      <xdr:rowOff>56696</xdr:rowOff>
    </xdr:to>
    <xdr:sp macro="" textlink="">
      <xdr:nvSpPr>
        <xdr:cNvPr id="8" name="shp_SetaCurva">
          <a:extLst>
            <a:ext uri="{FF2B5EF4-FFF2-40B4-BE49-F238E27FC236}">
              <a16:creationId xmlns:a16="http://schemas.microsoft.com/office/drawing/2014/main" id="{4989D1F3-5CEE-4D37-8158-5129DD35A9C2}"/>
            </a:ext>
          </a:extLst>
        </xdr:cNvPr>
        <xdr:cNvSpPr/>
      </xdr:nvSpPr>
      <xdr:spPr>
        <a:xfrm rot="6868305" flipV="1">
          <a:off x="3236985" y="892051"/>
          <a:ext cx="1353101" cy="2595939"/>
        </a:xfrm>
        <a:prstGeom prst="arc">
          <a:avLst>
            <a:gd name="adj1" fmla="val 12182844"/>
            <a:gd name="adj2" fmla="val 13715140"/>
          </a:avLst>
        </a:prstGeom>
        <a:ln w="19050">
          <a:solidFill>
            <a:srgbClr val="F4B183"/>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xdr:from>
      <xdr:col>1</xdr:col>
      <xdr:colOff>568618</xdr:colOff>
      <xdr:row>6</xdr:row>
      <xdr:rowOff>14953</xdr:rowOff>
    </xdr:from>
    <xdr:to>
      <xdr:col>4</xdr:col>
      <xdr:colOff>114300</xdr:colOff>
      <xdr:row>13</xdr:row>
      <xdr:rowOff>28576</xdr:rowOff>
    </xdr:to>
    <xdr:grpSp>
      <xdr:nvGrpSpPr>
        <xdr:cNvPr id="9" name="EXPERIMENTE ISTO">
          <a:extLst>
            <a:ext uri="{FF2B5EF4-FFF2-40B4-BE49-F238E27FC236}">
              <a16:creationId xmlns:a16="http://schemas.microsoft.com/office/drawing/2014/main" id="{B3944B66-B77B-4AA4-AC72-1130B2B4A461}"/>
            </a:ext>
          </a:extLst>
        </xdr:cNvPr>
        <xdr:cNvGrpSpPr/>
      </xdr:nvGrpSpPr>
      <xdr:grpSpPr>
        <a:xfrm>
          <a:off x="1178218" y="1205578"/>
          <a:ext cx="2393657" cy="1442373"/>
          <a:chOff x="661131" y="1157953"/>
          <a:chExt cx="1619658" cy="1442373"/>
        </a:xfrm>
      </xdr:grpSpPr>
      <xdr:sp macro="" textlink="">
        <xdr:nvSpPr>
          <xdr:cNvPr id="10" name="Etapa Experimento" descr="TRY THIS&#10;Click the minus sign to collapse Dad's data &quot;up&quot; and out of the way. Then click the plus sign  to bring it back again.">
            <a:extLst>
              <a:ext uri="{FF2B5EF4-FFF2-40B4-BE49-F238E27FC236}">
                <a16:creationId xmlns:a16="http://schemas.microsoft.com/office/drawing/2014/main" id="{B0016E55-46A3-4B56-B493-1E28D3975016}"/>
              </a:ext>
            </a:extLst>
          </xdr:cNvPr>
          <xdr:cNvSpPr txBox="1"/>
        </xdr:nvSpPr>
        <xdr:spPr>
          <a:xfrm>
            <a:off x="954210" y="1161292"/>
            <a:ext cx="1326579" cy="1439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Calibri" panose="020F0502020204030204" pitchFamily="34" charset="0"/>
              </a:rPr>
              <a:t>EXPERIMENTE ISTO</a:t>
            </a:r>
            <a:r>
              <a:rPr lang="pt-br" sz="1100" b="1" kern="0">
                <a:solidFill>
                  <a:srgbClr val="ED7D31">
                    <a:lumMod val="60000"/>
                    <a:lumOff val="40000"/>
                  </a:srgbClr>
                </a:solidFill>
                <a:latin typeface=""/>
                <a:ea typeface="Segoe UI" pitchFamily="34" charset="0"/>
                <a:cs typeface="Calibri" panose="020F0502020204030204" pitchFamily="34" charset="0"/>
              </a:rPr>
              <a:t>
</a:t>
            </a:r>
            <a:r>
              <a:rPr lang="pt-br" sz="1100" b="0" kern="0">
                <a:solidFill>
                  <a:sysClr val="windowText" lastClr="000000"/>
                </a:solidFill>
                <a:latin typeface="+mn-lt"/>
                <a:ea typeface="Segoe UI" pitchFamily="34" charset="0"/>
                <a:cs typeface="Calibri" panose="020F0502020204030204" pitchFamily="34" charset="0"/>
              </a:rPr>
              <a:t>Clique no sinal de subtração para recolher os dados de Pai para que fiquem ocultos. Clique no sinal de adição para mostrá-los novamente.</a:t>
            </a:r>
            <a:endParaRPr lang="en-US" sz="1100" b="0" kern="0" baseline="0">
              <a:solidFill>
                <a:sysClr val="windowText" lastClr="000000"/>
              </a:solidFill>
              <a:latin typeface="+mn-lt"/>
              <a:ea typeface="Segoe UI" pitchFamily="34" charset="0"/>
              <a:cs typeface="Calibri" panose="020F0502020204030204" pitchFamily="34" charset="0"/>
            </a:endParaRPr>
          </a:p>
        </xdr:txBody>
      </xdr:sp>
      <xdr:pic>
        <xdr:nvPicPr>
          <xdr:cNvPr id="11" name="Proveta Experimento">
            <a:extLst>
              <a:ext uri="{FF2B5EF4-FFF2-40B4-BE49-F238E27FC236}">
                <a16:creationId xmlns:a16="http://schemas.microsoft.com/office/drawing/2014/main" id="{F7859C51-606F-499A-BD4E-8EBE23AB40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1131" y="1157953"/>
            <a:ext cx="263080" cy="388800"/>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8</xdr:col>
      <xdr:colOff>577793</xdr:colOff>
      <xdr:row>35</xdr:row>
      <xdr:rowOff>168106</xdr:rowOff>
    </xdr:to>
    <xdr:grpSp>
      <xdr:nvGrpSpPr>
        <xdr:cNvPr id="2" name="grp_GuieMe">
          <a:extLst>
            <a:ext uri="{FF2B5EF4-FFF2-40B4-BE49-F238E27FC236}">
              <a16:creationId xmlns:a16="http://schemas.microsoft.com/office/drawing/2014/main" id="{0AAF3A41-6306-4C2C-A170-766474D6D124}"/>
            </a:ext>
          </a:extLst>
        </xdr:cNvPr>
        <xdr:cNvGrpSpPr/>
      </xdr:nvGrpSpPr>
      <xdr:grpSpPr>
        <a:xfrm>
          <a:off x="0" y="1"/>
          <a:ext cx="7816793" cy="6978480"/>
          <a:chOff x="0" y="0"/>
          <a:chExt cx="7796782" cy="7072294"/>
        </a:xfrm>
      </xdr:grpSpPr>
      <xdr:sp macro="" textlink="">
        <xdr:nvSpPr>
          <xdr:cNvPr id="3" name="txt_GuieMeCabeçalho" descr="You can also collapse or expand the entire second row field, to simplify the PivotTable even more.">
            <a:extLst>
              <a:ext uri="{FF2B5EF4-FFF2-40B4-BE49-F238E27FC236}">
                <a16:creationId xmlns:a16="http://schemas.microsoft.com/office/drawing/2014/main" id="{D4C257B5-8DD3-4535-BE45-FCB39EAE134D}"/>
              </a:ext>
            </a:extLst>
          </xdr:cNvPr>
          <xdr:cNvSpPr txBox="1"/>
        </xdr:nvSpPr>
        <xdr:spPr>
          <a:xfrm flipH="1">
            <a:off x="0" y="0"/>
            <a:ext cx="7796782" cy="78835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Você também pode recolher ou expandir todo o segundo campo de linha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para simplificar a Tabela Dinâmica ainda mais.</a:t>
            </a:r>
            <a:endParaRPr lang="en-US" sz="1500" baseline="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F7252FBD-A0E8-4288-9E2B-BF48DD7211F3}"/>
              </a:ext>
            </a:extLst>
          </xdr:cNvPr>
          <xdr:cNvSpPr txBox="1"/>
        </xdr:nvSpPr>
        <xdr:spPr>
          <a:xfrm>
            <a:off x="0" y="6393925"/>
            <a:ext cx="7789163" cy="67836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a:hlinkClick xmlns:r="http://schemas.openxmlformats.org/officeDocument/2006/relationships" r:id="rId1" tooltip="Clique aqui para avançar para a próxima planilha"/>
            <a:extLst>
              <a:ext uri="{FF2B5EF4-FFF2-40B4-BE49-F238E27FC236}">
                <a16:creationId xmlns:a16="http://schemas.microsoft.com/office/drawing/2014/main" id="{3948D346-727E-4348-AF11-3025C3022329}"/>
              </a:ext>
            </a:extLst>
          </xdr:cNvPr>
          <xdr:cNvSpPr/>
        </xdr:nvSpPr>
        <xdr:spPr>
          <a:xfrm>
            <a:off x="626491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a:hlinkClick xmlns:r="http://schemas.openxmlformats.org/officeDocument/2006/relationships" r:id="rId2" tooltip="Clique aqui para voltar à planilha anterior"/>
            <a:extLst>
              <a:ext uri="{FF2B5EF4-FFF2-40B4-BE49-F238E27FC236}">
                <a16:creationId xmlns:a16="http://schemas.microsoft.com/office/drawing/2014/main" id="{F6D65CE6-26DC-40AE-B45C-C6F6466B53B5}"/>
              </a:ext>
            </a:extLst>
          </xdr:cNvPr>
          <xdr:cNvSpPr/>
        </xdr:nvSpPr>
        <xdr:spPr>
          <a:xfrm flipH="1">
            <a:off x="304800" y="655971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3</xdr:col>
      <xdr:colOff>541021</xdr:colOff>
      <xdr:row>7</xdr:row>
      <xdr:rowOff>130440</xdr:rowOff>
    </xdr:from>
    <xdr:to>
      <xdr:col>5</xdr:col>
      <xdr:colOff>1165285</xdr:colOff>
      <xdr:row>14</xdr:row>
      <xdr:rowOff>22406</xdr:rowOff>
    </xdr:to>
    <xdr:sp macro="" textlink="">
      <xdr:nvSpPr>
        <xdr:cNvPr id="8" name="shp_SetaCurva">
          <a:extLst>
            <a:ext uri="{FF2B5EF4-FFF2-40B4-BE49-F238E27FC236}">
              <a16:creationId xmlns:a16="http://schemas.microsoft.com/office/drawing/2014/main" id="{C0010A82-48DB-4D21-AAC7-FDC8A1EE0619}"/>
            </a:ext>
          </a:extLst>
        </xdr:cNvPr>
        <xdr:cNvSpPr/>
      </xdr:nvSpPr>
      <xdr:spPr>
        <a:xfrm rot="6868305" flipV="1">
          <a:off x="3302708" y="873953"/>
          <a:ext cx="1320716" cy="2595939"/>
        </a:xfrm>
        <a:prstGeom prst="arc">
          <a:avLst>
            <a:gd name="adj1" fmla="val 12182844"/>
            <a:gd name="adj2" fmla="val 13715140"/>
          </a:avLst>
        </a:prstGeom>
        <a:ln w="19050">
          <a:solidFill>
            <a:srgbClr val="F4B183"/>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2</xdr:col>
      <xdr:colOff>120196</xdr:colOff>
      <xdr:row>5</xdr:row>
      <xdr:rowOff>212608</xdr:rowOff>
    </xdr:from>
    <xdr:to>
      <xdr:col>4</xdr:col>
      <xdr:colOff>124216</xdr:colOff>
      <xdr:row>17</xdr:row>
      <xdr:rowOff>180975</xdr:rowOff>
    </xdr:to>
    <xdr:grpSp>
      <xdr:nvGrpSpPr>
        <xdr:cNvPr id="9" name="EXPERIMENTO">
          <a:extLst>
            <a:ext uri="{FF2B5EF4-FFF2-40B4-BE49-F238E27FC236}">
              <a16:creationId xmlns:a16="http://schemas.microsoft.com/office/drawing/2014/main" id="{040B352E-1578-4F47-8FC8-32337F65CC4B}"/>
            </a:ext>
          </a:extLst>
        </xdr:cNvPr>
        <xdr:cNvGrpSpPr/>
      </xdr:nvGrpSpPr>
      <xdr:grpSpPr>
        <a:xfrm>
          <a:off x="1367971" y="1165108"/>
          <a:ext cx="2242395" cy="2397242"/>
          <a:chOff x="8852603" y="8270499"/>
          <a:chExt cx="2408935" cy="2208572"/>
        </a:xfrm>
      </xdr:grpSpPr>
      <xdr:sp macro="" textlink="">
        <xdr:nvSpPr>
          <xdr:cNvPr id="10" name="Etapa Experimento" descr="HERE'S THE KEY&#10;Right-click Dad, and then click Expand/Collapse &gt; Collapse Entire Field. &#10;&#10;To bring back the data, do that again but click Expand Entire Field.">
            <a:extLst>
              <a:ext uri="{FF2B5EF4-FFF2-40B4-BE49-F238E27FC236}">
                <a16:creationId xmlns:a16="http://schemas.microsoft.com/office/drawing/2014/main" id="{D95E91F8-5534-4E03-99DB-463EA0DD4681}"/>
              </a:ext>
            </a:extLst>
          </xdr:cNvPr>
          <xdr:cNvSpPr txBox="1"/>
        </xdr:nvSpPr>
        <xdr:spPr>
          <a:xfrm>
            <a:off x="9134485" y="8270499"/>
            <a:ext cx="2127053" cy="2208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Calibri" panose="020F0502020204030204" pitchFamily="34" charset="0"/>
              </a:rPr>
              <a:t>ESSA É A CHAVE</a:t>
            </a:r>
            <a:r>
              <a:rPr lang="pt-br" sz="1100" b="1" kern="0">
                <a:solidFill>
                  <a:srgbClr val="ED7D31">
                    <a:lumMod val="60000"/>
                    <a:lumOff val="40000"/>
                  </a:srgbClr>
                </a:solidFill>
                <a:latin typeface=""/>
                <a:ea typeface="Segoe UI" pitchFamily="34" charset="0"/>
                <a:cs typeface="Calibri" panose="020F0502020204030204" pitchFamily="34" charset="0"/>
              </a:rPr>
              <a:t>
</a:t>
            </a:r>
            <a:r>
              <a:rPr lang="pt-br" sz="1100" b="0" kern="0">
                <a:solidFill>
                  <a:sysClr val="windowText" lastClr="000000"/>
                </a:solidFill>
                <a:latin typeface="+mn-lt"/>
                <a:ea typeface="Segoe UI" pitchFamily="34" charset="0"/>
                <a:cs typeface="Calibri" panose="020F0502020204030204" pitchFamily="34" charset="0"/>
              </a:rPr>
              <a:t>Clique com o botão direito do mouse em Pai e, em seguida, clique em </a:t>
            </a:r>
            <a:r>
              <a:rPr lang="pt-br" sz="1100" b="1" kern="0">
                <a:solidFill>
                  <a:sysClr val="windowText" lastClr="000000"/>
                </a:solidFill>
                <a:latin typeface="+mn-lt"/>
                <a:ea typeface="Segoe UI" pitchFamily="34" charset="0"/>
                <a:cs typeface="Calibri" panose="020F0502020204030204" pitchFamily="34" charset="0"/>
              </a:rPr>
              <a:t>Expandir/Recolher </a:t>
            </a:r>
            <a:r>
              <a:rPr lang="pt-br" sz="1100" b="0" kern="0">
                <a:solidFill>
                  <a:sysClr val="windowText" lastClr="000000"/>
                </a:solidFill>
                <a:latin typeface="+mn-lt"/>
                <a:ea typeface="Segoe UI" pitchFamily="34" charset="0"/>
                <a:cs typeface="Calibri" panose="020F0502020204030204" pitchFamily="34" charset="0"/>
              </a:rPr>
              <a:t>&gt; </a:t>
            </a:r>
            <a:r>
              <a:rPr lang="pt-br" sz="1100" b="1" kern="0">
                <a:solidFill>
                  <a:sysClr val="windowText" lastClr="000000"/>
                </a:solidFill>
                <a:latin typeface="+mn-lt"/>
                <a:ea typeface="Segoe UI" pitchFamily="34" charset="0"/>
                <a:cs typeface="Calibri" panose="020F0502020204030204" pitchFamily="34" charset="0"/>
              </a:rPr>
              <a:t>Recolher Todo o Campo</a:t>
            </a:r>
            <a:r>
              <a:rPr lang="pt-br" sz="1100" b="0" kern="0">
                <a:solidFill>
                  <a:sysClr val="windowText" lastClr="000000"/>
                </a:solidFill>
                <a:latin typeface="+mn-lt"/>
                <a:ea typeface="Segoe UI" pitchFamily="34" charset="0"/>
                <a:cs typeface="Calibri" panose="020F0502020204030204" pitchFamily="34" charset="0"/>
              </a:rPr>
              <a:t>. </a:t>
            </a:r>
            <a:r>
              <a:rPr lang="pt-br" sz="1100" b="1" kern="0">
                <a:solidFill>
                  <a:srgbClr val="ED7D31">
                    <a:lumMod val="60000"/>
                    <a:lumOff val="40000"/>
                  </a:srgbClr>
                </a:solidFill>
                <a:latin typeface="+mn-lt"/>
                <a:ea typeface="Segoe UI" pitchFamily="34" charset="0"/>
                <a:cs typeface="Calibri" panose="020F0502020204030204" pitchFamily="34" charset="0"/>
              </a:rPr>
              <a:t>
              </a:t>
            </a:r>
            <a:r>
              <a:rPr lang="pt-br" sz="1100" b="0" kern="0">
                <a:solidFill>
                  <a:sysClr val="windowText" lastClr="000000"/>
                </a:solidFill>
                <a:latin typeface="+mn-lt"/>
                <a:ea typeface="Segoe UI" pitchFamily="34" charset="0"/>
                <a:cs typeface="Calibri" panose="020F0502020204030204" pitchFamily="34" charset="0"/>
              </a:rPr>
              <a:t>
Para retornar aos dados, faça isso novamente, mas clique em </a:t>
            </a:r>
            <a:r>
              <a:rPr lang="pt-br" sz="1100" b="1" kern="0">
                <a:solidFill>
                  <a:sysClr val="windowText" lastClr="000000"/>
                </a:solidFill>
                <a:latin typeface="+mn-lt"/>
                <a:ea typeface="Segoe UI" pitchFamily="34" charset="0"/>
                <a:cs typeface="Calibri" panose="020F0502020204030204" pitchFamily="34" charset="0"/>
              </a:rPr>
              <a:t>Expandir Todo o Campo</a:t>
            </a:r>
            <a:r>
              <a:rPr lang="pt-br" sz="1100" b="0" kern="0">
                <a:solidFill>
                  <a:sysClr val="windowText" lastClr="000000"/>
                </a:solidFill>
                <a:latin typeface="+mn-lt"/>
                <a:ea typeface="Segoe UI" pitchFamily="34" charset="0"/>
                <a:cs typeface="Calibri" panose="020F0502020204030204" pitchFamily="34" charset="0"/>
              </a:rPr>
              <a:t>.</a:t>
            </a:r>
            <a:endParaRPr lang="en-US" sz="1100" b="0" kern="0" baseline="0">
              <a:solidFill>
                <a:sysClr val="windowText" lastClr="000000"/>
              </a:solidFill>
              <a:latin typeface="+mn-lt"/>
              <a:ea typeface="Segoe UI" pitchFamily="34" charset="0"/>
              <a:cs typeface="Calibri" panose="020F0502020204030204" pitchFamily="34" charset="0"/>
            </a:endParaRPr>
          </a:p>
        </xdr:txBody>
      </xdr:sp>
      <xdr:pic>
        <xdr:nvPicPr>
          <xdr:cNvPr id="11" name="Proveta Experimento">
            <a:extLst>
              <a:ext uri="{FF2B5EF4-FFF2-40B4-BE49-F238E27FC236}">
                <a16:creationId xmlns:a16="http://schemas.microsoft.com/office/drawing/2014/main" id="{4898EC29-CC59-43AD-92CB-622CC34E6F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8883442" y="8277385"/>
            <a:ext cx="371473" cy="433152"/>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232981</xdr:colOff>
      <xdr:row>22</xdr:row>
      <xdr:rowOff>225069</xdr:rowOff>
    </xdr:to>
    <xdr:grpSp>
      <xdr:nvGrpSpPr>
        <xdr:cNvPr id="2" name="grp_GuieMe">
          <a:extLst>
            <a:ext uri="{FF2B5EF4-FFF2-40B4-BE49-F238E27FC236}">
              <a16:creationId xmlns:a16="http://schemas.microsoft.com/office/drawing/2014/main" id="{228E74BD-508C-47CA-9143-FC8B437676FC}"/>
            </a:ext>
          </a:extLst>
        </xdr:cNvPr>
        <xdr:cNvGrpSpPr/>
      </xdr:nvGrpSpPr>
      <xdr:grpSpPr>
        <a:xfrm>
          <a:off x="0" y="0"/>
          <a:ext cx="7767256" cy="4549419"/>
          <a:chOff x="0" y="0"/>
          <a:chExt cx="7781543" cy="4721011"/>
        </a:xfrm>
      </xdr:grpSpPr>
      <xdr:sp macro="" textlink="">
        <xdr:nvSpPr>
          <xdr:cNvPr id="3" name="txt_GuieMeCabeçalho" descr="You can also have more than one column field. They can also be collapsed or expanded.">
            <a:extLst>
              <a:ext uri="{FF2B5EF4-FFF2-40B4-BE49-F238E27FC236}">
                <a16:creationId xmlns:a16="http://schemas.microsoft.com/office/drawing/2014/main" id="{687B42ED-31E4-49D0-AEDE-1A8A2222D47B}"/>
              </a:ext>
            </a:extLst>
          </xdr:cNvPr>
          <xdr:cNvSpPr txBox="1"/>
        </xdr:nvSpPr>
        <xdr:spPr>
          <a:xfrm flipH="1">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Você também pode ter mais de um campo de coluna.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E também é possível recolher ou expandir esses campos de coluna.</a:t>
            </a:r>
          </a:p>
        </xdr:txBody>
      </xdr:sp>
      <xdr:sp macro="" textlink="">
        <xdr:nvSpPr>
          <xdr:cNvPr id="11" name="txt_GuieMeRodapé">
            <a:extLst>
              <a:ext uri="{FF2B5EF4-FFF2-40B4-BE49-F238E27FC236}">
                <a16:creationId xmlns:a16="http://schemas.microsoft.com/office/drawing/2014/main" id="{0997C406-7E2E-4094-B2D1-FD3E94728F81}"/>
              </a:ext>
            </a:extLst>
          </xdr:cNvPr>
          <xdr:cNvSpPr txBox="1"/>
        </xdr:nvSpPr>
        <xdr:spPr>
          <a:xfrm>
            <a:off x="0" y="4053500"/>
            <a:ext cx="7781543" cy="66751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12"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9C4AC8DC-A463-4BA1-B0B6-B6CCE60F644A}"/>
              </a:ext>
            </a:extLst>
          </xdr:cNvPr>
          <xdr:cNvSpPr/>
        </xdr:nvSpPr>
        <xdr:spPr>
          <a:xfrm>
            <a:off x="6261100" y="420894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13"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94CB606C-2D95-4BE4-A2C1-17C6492EEBF8}"/>
              </a:ext>
            </a:extLst>
          </xdr:cNvPr>
          <xdr:cNvSpPr/>
        </xdr:nvSpPr>
        <xdr:spPr>
          <a:xfrm flipH="1">
            <a:off x="304800" y="4208944"/>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1</xdr:col>
      <xdr:colOff>1108686</xdr:colOff>
      <xdr:row>4</xdr:row>
      <xdr:rowOff>145931</xdr:rowOff>
    </xdr:from>
    <xdr:to>
      <xdr:col>6</xdr:col>
      <xdr:colOff>576263</xdr:colOff>
      <xdr:row>10</xdr:row>
      <xdr:rowOff>123825</xdr:rowOff>
    </xdr:to>
    <xdr:grpSp>
      <xdr:nvGrpSpPr>
        <xdr:cNvPr id="8" name="EXPERIMENTE ISTO">
          <a:extLst>
            <a:ext uri="{FF2B5EF4-FFF2-40B4-BE49-F238E27FC236}">
              <a16:creationId xmlns:a16="http://schemas.microsoft.com/office/drawing/2014/main" id="{0BE39F6C-3980-45FD-A194-D84E64F201B4}"/>
            </a:ext>
          </a:extLst>
        </xdr:cNvPr>
        <xdr:cNvGrpSpPr/>
      </xdr:nvGrpSpPr>
      <xdr:grpSpPr>
        <a:xfrm>
          <a:off x="1756386" y="898406"/>
          <a:ext cx="4487252" cy="1120894"/>
          <a:chOff x="1746861" y="907931"/>
          <a:chExt cx="4131971" cy="1120894"/>
        </a:xfrm>
      </xdr:grpSpPr>
      <xdr:sp macro="" textlink="">
        <xdr:nvSpPr>
          <xdr:cNvPr id="9" name="Etapa Experimento" descr="TRY THIS&#10;Click the minus sign next to Food, and the months under Food will collapse &quot;up&quot; and out of the way. Click the plus sign to bring back the months. (You can also collapse or expand the entire field like you did on the previous sheet, by right-clicking.)">
            <a:extLst>
              <a:ext uri="{FF2B5EF4-FFF2-40B4-BE49-F238E27FC236}">
                <a16:creationId xmlns:a16="http://schemas.microsoft.com/office/drawing/2014/main" id="{17A76F7E-CF96-432E-867A-A66C527153A1}"/>
              </a:ext>
            </a:extLst>
          </xdr:cNvPr>
          <xdr:cNvSpPr txBox="1"/>
        </xdr:nvSpPr>
        <xdr:spPr>
          <a:xfrm>
            <a:off x="2098990" y="907931"/>
            <a:ext cx="3779842" cy="1120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Calibri" panose="020F0502020204030204" pitchFamily="34" charset="0"/>
              </a:rPr>
              <a:t>EXPERIMENTE ISTO</a:t>
            </a:r>
            <a:r>
              <a:rPr lang="pt-br" sz="1100" b="1" kern="0">
                <a:solidFill>
                  <a:srgbClr val="ED7D31">
                    <a:lumMod val="60000"/>
                    <a:lumOff val="40000"/>
                  </a:srgbClr>
                </a:solidFill>
                <a:latin typeface=""/>
                <a:ea typeface="Segoe UI" pitchFamily="34" charset="0"/>
                <a:cs typeface="Calibri" panose="020F0502020204030204" pitchFamily="34" charset="0"/>
              </a:rPr>
              <a:t>
</a:t>
            </a:r>
            <a:r>
              <a:rPr lang="pt-br" sz="1100" b="0" kern="0">
                <a:solidFill>
                  <a:sysClr val="windowText" lastClr="000000"/>
                </a:solidFill>
                <a:latin typeface="+mn-lt"/>
                <a:ea typeface="Segoe UI" pitchFamily="34" charset="0"/>
                <a:cs typeface="Calibri" panose="020F0502020204030204" pitchFamily="34" charset="0"/>
              </a:rPr>
              <a:t>Clique no sinal de subtração ao lado de Alimentação e os meses sob Alimentação serão recolhidos. Clique no sinal de adição para mostrar novamente os meses. (Você também pode recolher ou expandir todo o campo, como fez na planilha anterior, usando o clique com o botão direito do mouse.)</a:t>
            </a:r>
            <a:endParaRPr lang="en-US" sz="1100" b="0" kern="0" baseline="0">
              <a:solidFill>
                <a:sysClr val="windowText" lastClr="000000"/>
              </a:solidFill>
              <a:latin typeface="+mn-lt"/>
              <a:ea typeface="Segoe UI" pitchFamily="34" charset="0"/>
              <a:cs typeface="Calibri" panose="020F0502020204030204" pitchFamily="34" charset="0"/>
            </a:endParaRPr>
          </a:p>
        </xdr:txBody>
      </xdr:sp>
      <xdr:pic>
        <xdr:nvPicPr>
          <xdr:cNvPr id="10" name="Proveta Experimento">
            <a:extLst>
              <a:ext uri="{FF2B5EF4-FFF2-40B4-BE49-F238E27FC236}">
                <a16:creationId xmlns:a16="http://schemas.microsoft.com/office/drawing/2014/main" id="{1D0461ED-BC75-46E1-91A4-8F8FCB79468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46861" y="924061"/>
            <a:ext cx="391520" cy="391520"/>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104393</xdr:colOff>
      <xdr:row>4</xdr:row>
      <xdr:rowOff>6218</xdr:rowOff>
    </xdr:to>
    <xdr:sp macro="" textlink="">
      <xdr:nvSpPr>
        <xdr:cNvPr id="2" name="txt_GuieMeCabeçalho" descr="Something to keep in mind: If you need more detail, it's possible to add many more row fields or columns fields. In this example, there are three row fields.">
          <a:extLst>
            <a:ext uri="{FF2B5EF4-FFF2-40B4-BE49-F238E27FC236}">
              <a16:creationId xmlns:a16="http://schemas.microsoft.com/office/drawing/2014/main" id="{C011284B-B0F0-486C-A69F-0A38D408EE06}"/>
            </a:ext>
          </a:extLst>
        </xdr:cNvPr>
        <xdr:cNvSpPr txBox="1"/>
      </xdr:nvSpPr>
      <xdr:spPr>
        <a:xfrm>
          <a:off x="0" y="0"/>
          <a:ext cx="7781543" cy="76821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É importante lembrar: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Se você precisar de mais detalhes, é possível adicionar muitos outros campos de linha ou de coluna. Neste exemplo há três campos de linha.</a:t>
          </a:r>
          <a:endParaRPr lang="sq-AL" sz="1500">
            <a:effectLst/>
            <a:latin typeface="Segoe UI Light" panose="020B0502040204020203" pitchFamily="34" charset="0"/>
            <a:cs typeface="Segoe UI Light" panose="020B0502040204020203" pitchFamily="34" charset="0"/>
          </a:endParaRPr>
        </a:p>
      </xdr:txBody>
    </xdr:sp>
    <xdr:clientData/>
  </xdr:twoCellAnchor>
  <xdr:twoCellAnchor editAs="absolute">
    <xdr:from>
      <xdr:col>1</xdr:col>
      <xdr:colOff>437966</xdr:colOff>
      <xdr:row>8</xdr:row>
      <xdr:rowOff>134251</xdr:rowOff>
    </xdr:from>
    <xdr:to>
      <xdr:col>3</xdr:col>
      <xdr:colOff>1087492</xdr:colOff>
      <xdr:row>15</xdr:row>
      <xdr:rowOff>134802</xdr:rowOff>
    </xdr:to>
    <xdr:sp macro="" textlink="">
      <xdr:nvSpPr>
        <xdr:cNvPr id="3" name="shp_SetaCurva">
          <a:extLst>
            <a:ext uri="{FF2B5EF4-FFF2-40B4-BE49-F238E27FC236}">
              <a16:creationId xmlns:a16="http://schemas.microsoft.com/office/drawing/2014/main" id="{4AB47227-8AF6-4DE2-BE53-338E3F26ED4D}"/>
            </a:ext>
          </a:extLst>
        </xdr:cNvPr>
        <xdr:cNvSpPr/>
      </xdr:nvSpPr>
      <xdr:spPr>
        <a:xfrm rot="6645800" flipV="1">
          <a:off x="1853066" y="995626"/>
          <a:ext cx="1334051" cy="2659301"/>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0</xdr:col>
      <xdr:colOff>523875</xdr:colOff>
      <xdr:row>8</xdr:row>
      <xdr:rowOff>38102</xdr:rowOff>
    </xdr:from>
    <xdr:to>
      <xdr:col>2</xdr:col>
      <xdr:colOff>790578</xdr:colOff>
      <xdr:row>9</xdr:row>
      <xdr:rowOff>150151</xdr:rowOff>
    </xdr:to>
    <xdr:sp macro="" textlink="">
      <xdr:nvSpPr>
        <xdr:cNvPr id="4" name="Texto de dica 24" descr="Second row field ">
          <a:extLst>
            <a:ext uri="{FF2B5EF4-FFF2-40B4-BE49-F238E27FC236}">
              <a16:creationId xmlns:a16="http://schemas.microsoft.com/office/drawing/2014/main" id="{FB102A7F-04E3-4C22-8B94-BE4F42F34EFB}"/>
            </a:ext>
          </a:extLst>
        </xdr:cNvPr>
        <xdr:cNvSpPr txBox="1"/>
      </xdr:nvSpPr>
      <xdr:spPr>
        <a:xfrm>
          <a:off x="523875" y="1562102"/>
          <a:ext cx="1743078" cy="302549"/>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pt-br" sz="1100" b="0" i="0" baseline="0">
              <a:effectLst/>
              <a:latin typeface="Calibri" panose="020F0502020204030204" pitchFamily="34" charset="0"/>
              <a:ea typeface="+mn-ea"/>
              <a:cs typeface="Calibri" panose="020F0502020204030204" pitchFamily="34" charset="0"/>
            </a:rPr>
            <a:t>Segundo campo de linha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5</xdr:col>
      <xdr:colOff>707407</xdr:colOff>
      <xdr:row>9</xdr:row>
      <xdr:rowOff>154605</xdr:rowOff>
    </xdr:from>
    <xdr:to>
      <xdr:col>7</xdr:col>
      <xdr:colOff>104775</xdr:colOff>
      <xdr:row>22</xdr:row>
      <xdr:rowOff>66675</xdr:rowOff>
    </xdr:to>
    <xdr:sp macro="" textlink="">
      <xdr:nvSpPr>
        <xdr:cNvPr id="5" name="DICA ESPECIALIZADA" descr="EXPERT TIP&#10;Just because you can add a bunch of fields, doesn't mean you should. Sometimes too many fields, with all of their indentations, can make the PivotTable too complicated for other people to understand. ">
          <a:extLst>
            <a:ext uri="{FF2B5EF4-FFF2-40B4-BE49-F238E27FC236}">
              <a16:creationId xmlns:a16="http://schemas.microsoft.com/office/drawing/2014/main" id="{C4CCE6EA-F934-4D66-8BF9-A25DB0377A92}"/>
            </a:ext>
          </a:extLst>
        </xdr:cNvPr>
        <xdr:cNvSpPr txBox="1"/>
      </xdr:nvSpPr>
      <xdr:spPr>
        <a:xfrm>
          <a:off x="5927107" y="1869105"/>
          <a:ext cx="1854818" cy="238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Calibri" panose="020F0502020204030204" pitchFamily="34" charset="0"/>
            </a:rPr>
            <a:t>DICA ESPECIALIZADA</a:t>
          </a:r>
          <a:r>
            <a:rPr lang="pt-br" sz="1100" b="1" kern="0">
              <a:solidFill>
                <a:srgbClr val="ED7D31">
                  <a:lumMod val="60000"/>
                  <a:lumOff val="40000"/>
                </a:srgbClr>
              </a:solidFill>
              <a:latin typeface=""/>
              <a:ea typeface="Segoe UI" pitchFamily="34" charset="0"/>
              <a:cs typeface="Calibri" panose="020F0502020204030204" pitchFamily="34" charset="0"/>
            </a:rPr>
            <a:t>
</a:t>
          </a:r>
          <a:r>
            <a:rPr lang="pt-br" sz="1100" b="0" kern="0">
              <a:solidFill>
                <a:sysClr val="windowText" lastClr="000000"/>
              </a:solidFill>
              <a:latin typeface="+mn-lt"/>
              <a:ea typeface="Segoe UI" pitchFamily="34" charset="0"/>
              <a:cs typeface="Calibri" panose="020F0502020204030204" pitchFamily="34" charset="0"/>
            </a:rPr>
            <a:t>Só porque você pode adicionar vários campos, não significa que deva. Neste</a:t>
          </a:r>
          <a:r>
            <a:rPr lang="pt-br" sz="1100" b="0" kern="0" baseline="0">
              <a:solidFill>
                <a:sysClr val="windowText" lastClr="000000"/>
              </a:solidFill>
              <a:latin typeface="+mn-lt"/>
              <a:ea typeface="Segoe UI" pitchFamily="34" charset="0"/>
              <a:cs typeface="Calibri" panose="020F0502020204030204" pitchFamily="34" charset="0"/>
            </a:rPr>
            <a:t> exemplo, não tem problema, mas, </a:t>
          </a:r>
          <a:r>
            <a:rPr lang="pt-br" sz="1100" b="0" kern="0">
              <a:solidFill>
                <a:sysClr val="windowText" lastClr="000000"/>
              </a:solidFill>
              <a:latin typeface="+mn-lt"/>
              <a:ea typeface="Segoe UI" pitchFamily="34" charset="0"/>
              <a:cs typeface="Calibri" panose="020F0502020204030204" pitchFamily="34" charset="0"/>
            </a:rPr>
            <a:t>algumas vezes, muitos campos (e todos os seus recuos) podem tornar a Tabela Dinâmica muito complicada de entender para outras pessoas. </a:t>
          </a:r>
          <a:endParaRPr lang="en-US" sz="1100" b="0">
            <a:solidFill>
              <a:sysClr val="windowText" lastClr="000000"/>
            </a:solidFill>
            <a:effectLst/>
            <a:latin typeface="+mn-lt"/>
            <a:cs typeface="Calibri" panose="020F0502020204030204" pitchFamily="34" charset="0"/>
          </a:endParaRPr>
        </a:p>
      </xdr:txBody>
    </xdr:sp>
    <xdr:clientData fLocksWithSheet="0"/>
  </xdr:twoCellAnchor>
  <xdr:twoCellAnchor editAs="absolute">
    <xdr:from>
      <xdr:col>0</xdr:col>
      <xdr:colOff>705371</xdr:colOff>
      <xdr:row>10</xdr:row>
      <xdr:rowOff>104231</xdr:rowOff>
    </xdr:from>
    <xdr:to>
      <xdr:col>2</xdr:col>
      <xdr:colOff>790578</xdr:colOff>
      <xdr:row>12</xdr:row>
      <xdr:rowOff>27685</xdr:rowOff>
    </xdr:to>
    <xdr:sp macro="" textlink="">
      <xdr:nvSpPr>
        <xdr:cNvPr id="6" name="Texto de dica 25" descr="Third row field ">
          <a:extLst>
            <a:ext uri="{FF2B5EF4-FFF2-40B4-BE49-F238E27FC236}">
              <a16:creationId xmlns:a16="http://schemas.microsoft.com/office/drawing/2014/main" id="{3C9F274D-759C-4403-B2D2-B4A58C1F8013}"/>
            </a:ext>
          </a:extLst>
        </xdr:cNvPr>
        <xdr:cNvSpPr txBox="1"/>
      </xdr:nvSpPr>
      <xdr:spPr>
        <a:xfrm>
          <a:off x="705371" y="2009231"/>
          <a:ext cx="1561582" cy="30445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pt-br" sz="1100" b="0" i="0" baseline="0">
              <a:effectLst/>
              <a:latin typeface="Calibri" panose="020F0502020204030204" pitchFamily="34" charset="0"/>
              <a:ea typeface="+mn-ea"/>
              <a:cs typeface="Calibri" panose="020F0502020204030204" pitchFamily="34" charset="0"/>
            </a:rPr>
            <a:t>Terceiro campo de linha </a:t>
          </a:r>
          <a:endParaRPr lang="sq-AL" sz="1100">
            <a:effectLst/>
            <a:latin typeface="Calibri" panose="020F0502020204030204" pitchFamily="34" charset="0"/>
            <a:cs typeface="Calibri" panose="020F0502020204030204" pitchFamily="34" charset="0"/>
          </a:endParaRPr>
        </a:p>
      </xdr:txBody>
    </xdr:sp>
    <xdr:clientData/>
  </xdr:twoCellAnchor>
  <xdr:twoCellAnchor editAs="absolute">
    <xdr:from>
      <xdr:col>2</xdr:col>
      <xdr:colOff>796290</xdr:colOff>
      <xdr:row>10</xdr:row>
      <xdr:rowOff>57695</xdr:rowOff>
    </xdr:from>
    <xdr:to>
      <xdr:col>2</xdr:col>
      <xdr:colOff>1105642</xdr:colOff>
      <xdr:row>12</xdr:row>
      <xdr:rowOff>132261</xdr:rowOff>
    </xdr:to>
    <xdr:sp macro="" textlink="">
      <xdr:nvSpPr>
        <xdr:cNvPr id="7" name="shp_ChaveInferior">
          <a:extLst>
            <a:ext uri="{FF2B5EF4-FFF2-40B4-BE49-F238E27FC236}">
              <a16:creationId xmlns:a16="http://schemas.microsoft.com/office/drawing/2014/main" id="{869A62DC-09F6-4EA4-B275-5E37D77A5F17}"/>
            </a:ext>
          </a:extLst>
        </xdr:cNvPr>
        <xdr:cNvSpPr/>
      </xdr:nvSpPr>
      <xdr:spPr>
        <a:xfrm>
          <a:off x="2272665" y="1962695"/>
          <a:ext cx="309352" cy="455566"/>
        </a:xfrm>
        <a:prstGeom prst="leftBrace">
          <a:avLst>
            <a:gd name="adj1" fmla="val 34667"/>
            <a:gd name="adj2" fmla="val 48452"/>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n-lt"/>
            <a:ea typeface="+mn-ea"/>
            <a:cs typeface="+mn-cs"/>
          </a:endParaRPr>
        </a:p>
      </xdr:txBody>
    </xdr:sp>
    <xdr:clientData/>
  </xdr:twoCellAnchor>
  <xdr:twoCellAnchor editAs="absolute">
    <xdr:from>
      <xdr:col>1</xdr:col>
      <xdr:colOff>437966</xdr:colOff>
      <xdr:row>9</xdr:row>
      <xdr:rowOff>92341</xdr:rowOff>
    </xdr:from>
    <xdr:to>
      <xdr:col>3</xdr:col>
      <xdr:colOff>1087492</xdr:colOff>
      <xdr:row>16</xdr:row>
      <xdr:rowOff>60507</xdr:rowOff>
    </xdr:to>
    <xdr:sp macro="" textlink="">
      <xdr:nvSpPr>
        <xdr:cNvPr id="8" name="shp_SetaCurva" descr="Arrow">
          <a:extLst>
            <a:ext uri="{FF2B5EF4-FFF2-40B4-BE49-F238E27FC236}">
              <a16:creationId xmlns:a16="http://schemas.microsoft.com/office/drawing/2014/main" id="{29453DDD-E84E-4274-8ED3-1FD027BED7C5}"/>
            </a:ext>
          </a:extLst>
        </xdr:cNvPr>
        <xdr:cNvSpPr/>
      </xdr:nvSpPr>
      <xdr:spPr>
        <a:xfrm rot="6645800" flipV="1">
          <a:off x="1869259" y="1128023"/>
          <a:ext cx="1301666" cy="2659301"/>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xdr:from>
      <xdr:col>0</xdr:col>
      <xdr:colOff>0</xdr:colOff>
      <xdr:row>31</xdr:row>
      <xdr:rowOff>0</xdr:rowOff>
    </xdr:from>
    <xdr:to>
      <xdr:col>7</xdr:col>
      <xdr:colOff>98850</xdr:colOff>
      <xdr:row>34</xdr:row>
      <xdr:rowOff>96012</xdr:rowOff>
    </xdr:to>
    <xdr:sp macro="" textlink="">
      <xdr:nvSpPr>
        <xdr:cNvPr id="9" name="txt_GuieMeRodapé">
          <a:extLst>
            <a:ext uri="{FF2B5EF4-FFF2-40B4-BE49-F238E27FC236}">
              <a16:creationId xmlns:a16="http://schemas.microsoft.com/office/drawing/2014/main" id="{1321D1F8-A9D2-456B-8DD3-753C5F6F3447}"/>
            </a:ext>
          </a:extLst>
        </xdr:cNvPr>
        <xdr:cNvSpPr txBox="1"/>
      </xdr:nvSpPr>
      <xdr:spPr>
        <a:xfrm>
          <a:off x="0" y="5905500"/>
          <a:ext cx="7776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xdr:from>
      <xdr:col>6</xdr:col>
      <xdr:colOff>50800</xdr:colOff>
      <xdr:row>31</xdr:row>
      <xdr:rowOff>155448</xdr:rowOff>
    </xdr:from>
    <xdr:to>
      <xdr:col>6</xdr:col>
      <xdr:colOff>1257808</xdr:colOff>
      <xdr:row>33</xdr:row>
      <xdr:rowOff>131064</xdr:rowOff>
    </xdr:to>
    <xdr:sp macro="" textlink="">
      <xdr:nvSpPr>
        <xdr:cNvPr id="10"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64589D57-8C0B-4591-9AA5-A837B1CFDA08}"/>
            </a:ext>
          </a:extLst>
        </xdr:cNvPr>
        <xdr:cNvSpPr/>
      </xdr:nvSpPr>
      <xdr:spPr>
        <a:xfrm>
          <a:off x="6337300" y="6060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clientData/>
  </xdr:twoCellAnchor>
  <xdr:twoCellAnchor>
    <xdr:from>
      <xdr:col>0</xdr:col>
      <xdr:colOff>304800</xdr:colOff>
      <xdr:row>31</xdr:row>
      <xdr:rowOff>155448</xdr:rowOff>
    </xdr:from>
    <xdr:to>
      <xdr:col>2</xdr:col>
      <xdr:colOff>34425</xdr:colOff>
      <xdr:row>33</xdr:row>
      <xdr:rowOff>131064</xdr:rowOff>
    </xdr:to>
    <xdr:sp macro="" textlink="">
      <xdr:nvSpPr>
        <xdr:cNvPr id="11"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742B494E-BF3E-4F1F-BCD3-F71BF8F93B22}"/>
            </a:ext>
          </a:extLst>
        </xdr:cNvPr>
        <xdr:cNvSpPr/>
      </xdr:nvSpPr>
      <xdr:spPr>
        <a:xfrm flipH="1">
          <a:off x="304800" y="6060948"/>
          <a:ext cx="1206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twoCellAnchor>
    <xdr:from>
      <xdr:col>5</xdr:col>
      <xdr:colOff>314325</xdr:colOff>
      <xdr:row>10</xdr:row>
      <xdr:rowOff>9525</xdr:rowOff>
    </xdr:from>
    <xdr:to>
      <xdr:col>5</xdr:col>
      <xdr:colOff>761702</xdr:colOff>
      <xdr:row>12</xdr:row>
      <xdr:rowOff>75902</xdr:rowOff>
    </xdr:to>
    <xdr:pic>
      <xdr:nvPicPr>
        <xdr:cNvPr id="13" name="Coruja Dica especializada">
          <a:extLst>
            <a:ext uri="{FF2B5EF4-FFF2-40B4-BE49-F238E27FC236}">
              <a16:creationId xmlns:a16="http://schemas.microsoft.com/office/drawing/2014/main" id="{488FB37E-34F1-46FE-97A8-7EF5F49731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962525" y="1914525"/>
          <a:ext cx="447377" cy="447377"/>
        </a:xfrm>
        <a:prstGeom prst="rect">
          <a:avLst/>
        </a:prstGeom>
      </xdr:spPr>
    </xdr:pic>
    <xdr:clientData/>
  </xdr:twoCellAnchor>
  <xdr:twoCellAnchor editAs="absolute">
    <xdr:from>
      <xdr:col>0</xdr:col>
      <xdr:colOff>561975</xdr:colOff>
      <xdr:row>7</xdr:row>
      <xdr:rowOff>19052</xdr:rowOff>
    </xdr:from>
    <xdr:to>
      <xdr:col>2</xdr:col>
      <xdr:colOff>790578</xdr:colOff>
      <xdr:row>8</xdr:row>
      <xdr:rowOff>131101</xdr:rowOff>
    </xdr:to>
    <xdr:sp macro="" textlink="">
      <xdr:nvSpPr>
        <xdr:cNvPr id="14" name="Texto de dica 23" descr="Second row field ">
          <a:extLst>
            <a:ext uri="{FF2B5EF4-FFF2-40B4-BE49-F238E27FC236}">
              <a16:creationId xmlns:a16="http://schemas.microsoft.com/office/drawing/2014/main" id="{75DC3FB1-7CC2-43EC-8086-64ADE3E22A58}"/>
            </a:ext>
          </a:extLst>
        </xdr:cNvPr>
        <xdr:cNvSpPr txBox="1"/>
      </xdr:nvSpPr>
      <xdr:spPr>
        <a:xfrm>
          <a:off x="561975" y="1352552"/>
          <a:ext cx="1704978" cy="302549"/>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pt-br" sz="1100" b="0" i="0" baseline="0">
              <a:effectLst/>
              <a:latin typeface="Calibri" panose="020F0502020204030204" pitchFamily="34" charset="0"/>
              <a:ea typeface="+mn-ea"/>
              <a:cs typeface="Calibri" panose="020F0502020204030204" pitchFamily="34" charset="0"/>
            </a:rPr>
            <a:t>Primeiro campo de linha </a:t>
          </a:r>
          <a:endParaRPr lang="sq-AL" sz="1100">
            <a:effectLst/>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28193</xdr:colOff>
      <xdr:row>21</xdr:row>
      <xdr:rowOff>167913</xdr:rowOff>
    </xdr:to>
    <xdr:grpSp>
      <xdr:nvGrpSpPr>
        <xdr:cNvPr id="2" name="grp_GuieMe">
          <a:extLst>
            <a:ext uri="{FF2B5EF4-FFF2-40B4-BE49-F238E27FC236}">
              <a16:creationId xmlns:a16="http://schemas.microsoft.com/office/drawing/2014/main" id="{0CBCAAD8-AC3E-432E-BD29-4DB76654AE20}"/>
            </a:ext>
          </a:extLst>
        </xdr:cNvPr>
        <xdr:cNvGrpSpPr/>
      </xdr:nvGrpSpPr>
      <xdr:grpSpPr>
        <a:xfrm>
          <a:off x="0" y="0"/>
          <a:ext cx="7791068" cy="4435113"/>
          <a:chOff x="0" y="0"/>
          <a:chExt cx="7781543" cy="4592785"/>
        </a:xfrm>
      </xdr:grpSpPr>
      <xdr:sp macro="" textlink="">
        <xdr:nvSpPr>
          <xdr:cNvPr id="3" name="txt_GuieMeCabeçalho" descr="In the first tutorial, we introduced you to the concept of a PivotTable. We also explained how a row field can be used as a condition that breaks down a value field.   ">
            <a:extLst>
              <a:ext uri="{FF2B5EF4-FFF2-40B4-BE49-F238E27FC236}">
                <a16:creationId xmlns:a16="http://schemas.microsoft.com/office/drawing/2014/main" id="{185A756E-1A26-4CD6-B712-C790CFE2BC55}"/>
              </a:ext>
            </a:extLst>
          </xdr:cNvPr>
          <xdr:cNvSpPr txBox="1"/>
        </xdr:nvSpPr>
        <xdr:spPr>
          <a:xfrm>
            <a:off x="0" y="0"/>
            <a:ext cx="7781543" cy="1043834"/>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No primeiro tutorial, apresentamos o conceito de Tabela Dinâmica.</a:t>
            </a:r>
            <a:r>
              <a:rPr lang="pt-br" sz="1500" b="0" kern="1200" baseline="0">
                <a:solidFill>
                  <a:schemeClr val="dk1"/>
                </a:solidFill>
                <a:effectLst/>
                <a:latin typeface=""/>
                <a:ea typeface="+mn-ea"/>
                <a:cs typeface="Segoe UI Light" panose="020B0502040204020203" pitchFamily="34" charset="0"/>
              </a:rPr>
              <a:t>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Também explicamos como um campo de linha pode ser usado como uma condição que divide um campo de valor.</a:t>
            </a:r>
            <a:r>
              <a:rPr lang="pt-br" sz="1500" b="0" kern="1200" baseline="0">
                <a:solidFill>
                  <a:schemeClr val="dk1"/>
                </a:solidFill>
                <a:effectLst/>
                <a:latin typeface=""/>
                <a:ea typeface="+mn-ea"/>
                <a:cs typeface="Segoe UI Light" panose="020B0502040204020203" pitchFamily="34" charset="0"/>
              </a:rPr>
              <a:t>
              </a:t>
            </a:r>
            <a:endParaRPr lang="en-US" sz="1500">
              <a:effectLst/>
              <a:latin typeface=""/>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005F1675-138F-4865-9273-49994D27F04B}"/>
              </a:ext>
            </a:extLst>
          </xdr:cNvPr>
          <xdr:cNvSpPr txBox="1"/>
        </xdr:nvSpPr>
        <xdr:spPr>
          <a:xfrm>
            <a:off x="0" y="3925272"/>
            <a:ext cx="778154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Click Next to go to the next worksheet">
            <a:hlinkClick xmlns:r="http://schemas.openxmlformats.org/officeDocument/2006/relationships" r:id="rId1" tooltip="Clique aqui para avançar para a próxima planilha"/>
            <a:extLst>
              <a:ext uri="{FF2B5EF4-FFF2-40B4-BE49-F238E27FC236}">
                <a16:creationId xmlns:a16="http://schemas.microsoft.com/office/drawing/2014/main" id="{B3B405CA-35F3-49D1-99DC-0B651E8D2288}"/>
              </a:ext>
            </a:extLst>
          </xdr:cNvPr>
          <xdr:cNvSpPr/>
        </xdr:nvSpPr>
        <xdr:spPr>
          <a:xfrm>
            <a:off x="6261100" y="4080723"/>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Click Previous to go back to the last worksheet">
            <a:hlinkClick xmlns:r="http://schemas.openxmlformats.org/officeDocument/2006/relationships" r:id="rId2" tooltip="Clique aqui para voltar à planilha anterior"/>
            <a:extLst>
              <a:ext uri="{FF2B5EF4-FFF2-40B4-BE49-F238E27FC236}">
                <a16:creationId xmlns:a16="http://schemas.microsoft.com/office/drawing/2014/main" id="{3197360C-67E5-48ED-B801-FE89FD94C37A}"/>
              </a:ext>
            </a:extLst>
          </xdr:cNvPr>
          <xdr:cNvSpPr/>
        </xdr:nvSpPr>
        <xdr:spPr>
          <a:xfrm flipH="1">
            <a:off x="304800" y="4080723"/>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5</xdr:col>
      <xdr:colOff>19050</xdr:colOff>
      <xdr:row>7</xdr:row>
      <xdr:rowOff>184785</xdr:rowOff>
    </xdr:from>
    <xdr:to>
      <xdr:col>6</xdr:col>
      <xdr:colOff>705450</xdr:colOff>
      <xdr:row>9</xdr:row>
      <xdr:rowOff>123825</xdr:rowOff>
    </xdr:to>
    <xdr:sp macro="" textlink="">
      <xdr:nvSpPr>
        <xdr:cNvPr id="8" name="Texto de dica 23" descr="This example shows how the row field...">
          <a:extLst>
            <a:ext uri="{FF2B5EF4-FFF2-40B4-BE49-F238E27FC236}">
              <a16:creationId xmlns:a16="http://schemas.microsoft.com/office/drawing/2014/main" id="{C7DEB72F-40D0-4C86-85B9-7E4546FEA1AF}"/>
            </a:ext>
          </a:extLst>
        </xdr:cNvPr>
        <xdr:cNvSpPr txBox="1"/>
      </xdr:nvSpPr>
      <xdr:spPr>
        <a:xfrm>
          <a:off x="3390900" y="1784985"/>
          <a:ext cx="1296000" cy="320040"/>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O campo de linha...</a:t>
          </a:r>
        </a:p>
      </xdr:txBody>
    </xdr:sp>
    <xdr:clientData/>
  </xdr:twoCellAnchor>
  <xdr:twoCellAnchor editAs="absolute">
    <xdr:from>
      <xdr:col>7</xdr:col>
      <xdr:colOff>832480</xdr:colOff>
      <xdr:row>14</xdr:row>
      <xdr:rowOff>50927</xdr:rowOff>
    </xdr:from>
    <xdr:to>
      <xdr:col>8</xdr:col>
      <xdr:colOff>928180</xdr:colOff>
      <xdr:row>15</xdr:row>
      <xdr:rowOff>98171</xdr:rowOff>
    </xdr:to>
    <xdr:sp macro="" textlink="">
      <xdr:nvSpPr>
        <xdr:cNvPr id="9" name="shp_ChaveInferior">
          <a:extLst>
            <a:ext uri="{FF2B5EF4-FFF2-40B4-BE49-F238E27FC236}">
              <a16:creationId xmlns:a16="http://schemas.microsoft.com/office/drawing/2014/main" id="{92B8F965-071F-42FF-AA9B-5303C40BF326}"/>
            </a:ext>
          </a:extLst>
        </xdr:cNvPr>
        <xdr:cNvSpPr/>
      </xdr:nvSpPr>
      <xdr:spPr>
        <a:xfrm rot="5400000" flipH="1" flipV="1">
          <a:off x="5895433" y="2617499"/>
          <a:ext cx="237744" cy="972000"/>
        </a:xfrm>
        <a:prstGeom prst="leftBrace">
          <a:avLst>
            <a:gd name="adj1" fmla="val 34667"/>
            <a:gd name="adj2" fmla="val 48679"/>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Calibri" panose="020F0502020204030204" pitchFamily="34" charset="0"/>
            <a:ea typeface="+mn-ea"/>
            <a:cs typeface="+mn-cs"/>
          </a:endParaRPr>
        </a:p>
      </xdr:txBody>
    </xdr:sp>
    <xdr:clientData/>
  </xdr:twoCellAnchor>
  <xdr:twoCellAnchor editAs="absolute">
    <xdr:from>
      <xdr:col>7</xdr:col>
      <xdr:colOff>247650</xdr:colOff>
      <xdr:row>15</xdr:row>
      <xdr:rowOff>68580</xdr:rowOff>
    </xdr:from>
    <xdr:to>
      <xdr:col>9</xdr:col>
      <xdr:colOff>154305</xdr:colOff>
      <xdr:row>17</xdr:row>
      <xdr:rowOff>135636</xdr:rowOff>
    </xdr:to>
    <xdr:sp macro="" textlink="">
      <xdr:nvSpPr>
        <xdr:cNvPr id="10" name="Texto de dica 24" descr="...breaks up the value field.">
          <a:extLst>
            <a:ext uri="{FF2B5EF4-FFF2-40B4-BE49-F238E27FC236}">
              <a16:creationId xmlns:a16="http://schemas.microsoft.com/office/drawing/2014/main" id="{B4436690-B71C-4641-8920-34AF6EF7741D}"/>
            </a:ext>
          </a:extLst>
        </xdr:cNvPr>
        <xdr:cNvSpPr txBox="1"/>
      </xdr:nvSpPr>
      <xdr:spPr>
        <a:xfrm>
          <a:off x="4943475" y="3192780"/>
          <a:ext cx="1773555" cy="448056"/>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...divide o campo de valor.</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6</xdr:col>
      <xdr:colOff>97896</xdr:colOff>
      <xdr:row>5</xdr:row>
      <xdr:rowOff>222031</xdr:rowOff>
    </xdr:from>
    <xdr:to>
      <xdr:col>7</xdr:col>
      <xdr:colOff>73588</xdr:colOff>
      <xdr:row>9</xdr:row>
      <xdr:rowOff>187927</xdr:rowOff>
    </xdr:to>
    <xdr:sp macro="" textlink="">
      <xdr:nvSpPr>
        <xdr:cNvPr id="11" name="shp_SetaCurva">
          <a:extLst>
            <a:ext uri="{FF2B5EF4-FFF2-40B4-BE49-F238E27FC236}">
              <a16:creationId xmlns:a16="http://schemas.microsoft.com/office/drawing/2014/main" id="{5FD1F551-2AA0-42BD-8FF5-F486B07FB2A4}"/>
            </a:ext>
          </a:extLst>
        </xdr:cNvPr>
        <xdr:cNvSpPr/>
      </xdr:nvSpPr>
      <xdr:spPr>
        <a:xfrm rot="13532850">
          <a:off x="4022332" y="1422045"/>
          <a:ext cx="804096" cy="690067"/>
        </a:xfrm>
        <a:prstGeom prst="arc">
          <a:avLst>
            <a:gd name="adj1" fmla="val 11455374"/>
            <a:gd name="adj2" fmla="val 149148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Calibri" panose="020F0502020204030204" pitchFamily="34" charset="0"/>
          </a:endParaRPr>
        </a:p>
      </xdr:txBody>
    </xdr:sp>
    <xdr:clientData/>
  </xdr:twoCellAnchor>
  <xdr:twoCellAnchor editAs="absolute">
    <xdr:from>
      <xdr:col>7</xdr:col>
      <xdr:colOff>43392</xdr:colOff>
      <xdr:row>5</xdr:row>
      <xdr:rowOff>160020</xdr:rowOff>
    </xdr:from>
    <xdr:to>
      <xdr:col>8</xdr:col>
      <xdr:colOff>859092</xdr:colOff>
      <xdr:row>8</xdr:row>
      <xdr:rowOff>159644</xdr:rowOff>
    </xdr:to>
    <xdr:grpSp>
      <xdr:nvGrpSpPr>
        <xdr:cNvPr id="12" name="Grupo 11">
          <a:extLst>
            <a:ext uri="{FF2B5EF4-FFF2-40B4-BE49-F238E27FC236}">
              <a16:creationId xmlns:a16="http://schemas.microsoft.com/office/drawing/2014/main" id="{FBC05569-3D38-4A31-9736-B326F32A6F91}"/>
            </a:ext>
          </a:extLst>
        </xdr:cNvPr>
        <xdr:cNvGrpSpPr/>
      </xdr:nvGrpSpPr>
      <xdr:grpSpPr>
        <a:xfrm>
          <a:off x="4739217" y="1303020"/>
          <a:ext cx="1692000" cy="647324"/>
          <a:chOff x="4301067" y="1007745"/>
          <a:chExt cx="1692000" cy="647323"/>
        </a:xfrm>
      </xdr:grpSpPr>
      <xdr:sp macro="" textlink="">
        <xdr:nvSpPr>
          <xdr:cNvPr id="13" name="Texto de dica 2" descr="This simple PivotTable summarizes the data by Buyer and Sum of Amount&#10;">
            <a:extLst>
              <a:ext uri="{FF2B5EF4-FFF2-40B4-BE49-F238E27FC236}">
                <a16:creationId xmlns:a16="http://schemas.microsoft.com/office/drawing/2014/main" id="{4F89901B-E2A4-432F-A906-7DAD21017051}"/>
              </a:ext>
            </a:extLst>
          </xdr:cNvPr>
          <xdr:cNvSpPr txBox="1">
            <a:spLocks noChangeArrowheads="1"/>
          </xdr:cNvSpPr>
        </xdr:nvSpPr>
        <xdr:spPr bwMode="auto">
          <a:xfrm>
            <a:off x="4549983" y="1007745"/>
            <a:ext cx="1302406"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pt-br" sz="1100">
                <a:effectLst/>
                <a:latin typeface="Calibri" panose="020F0502020204030204" pitchFamily="34" charset="0"/>
                <a:ea typeface="Calibri" panose="020F0502020204030204" pitchFamily="34" charset="0"/>
                <a:cs typeface="Times New Roman" panose="02020603050405020304" pitchFamily="18" charset="0"/>
              </a:rPr>
              <a:t>Tabela Dinâmica</a:t>
            </a:r>
          </a:p>
        </xdr:txBody>
      </xdr:sp>
      <xdr:sp macro="" textlink="">
        <xdr:nvSpPr>
          <xdr:cNvPr id="14" name="Colchete 2">
            <a:extLst>
              <a:ext uri="{FF2B5EF4-FFF2-40B4-BE49-F238E27FC236}">
                <a16:creationId xmlns:a16="http://schemas.microsoft.com/office/drawing/2014/main" id="{8AB9F8C4-EDB2-4327-8FFC-6FE50E98A2E6}"/>
              </a:ext>
            </a:extLst>
          </xdr:cNvPr>
          <xdr:cNvSpPr/>
        </xdr:nvSpPr>
        <xdr:spPr>
          <a:xfrm rot="5400000">
            <a:off x="5032766" y="694768"/>
            <a:ext cx="228601" cy="1692000"/>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sz="1100">
              <a:latin typeface="Calibri" panose="020F0502020204030204" pitchFamily="34" charset="0"/>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10</xdr:col>
      <xdr:colOff>409193</xdr:colOff>
      <xdr:row>4</xdr:row>
      <xdr:rowOff>6218</xdr:rowOff>
    </xdr:to>
    <xdr:sp macro="" textlink="">
      <xdr:nvSpPr>
        <xdr:cNvPr id="2" name="txt_GuieMeCabeçalho" descr="Ready for more practice? Take a quick look at the data below. When you're ready, go to the next sheet and you'll practice what you've learned so far. ">
          <a:extLst>
            <a:ext uri="{FF2B5EF4-FFF2-40B4-BE49-F238E27FC236}">
              <a16:creationId xmlns:a16="http://schemas.microsoft.com/office/drawing/2014/main" id="{CCEE35F0-FCC2-4B95-A11B-3B4CB8D95751}"/>
            </a:ext>
          </a:extLst>
        </xdr:cNvPr>
        <xdr:cNvSpPr txBox="1"/>
      </xdr:nvSpPr>
      <xdr:spPr>
        <a:xfrm>
          <a:off x="0" y="-1"/>
          <a:ext cx="7781543" cy="76821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Pronto para praticar mais?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Dê uma olhada nos dados abaixo. Quando estiver pronto, role para baixo e clique em </a:t>
          </a:r>
          <a:r>
            <a:rPr lang="pt-br" sz="1500" b="0" i="1" kern="1200" baseline="0">
              <a:solidFill>
                <a:schemeClr val="dk1"/>
              </a:solidFill>
              <a:effectLst/>
              <a:latin typeface="Segoe UI Light" panose="020B0502040204020203" pitchFamily="34" charset="0"/>
              <a:ea typeface="+mn-ea"/>
              <a:cs typeface="Segoe UI Light" panose="020B0502040204020203" pitchFamily="34" charset="0"/>
            </a:rPr>
            <a:t>Próximo</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 para praticar o que aprendeu.</a:t>
          </a:r>
          <a:r>
            <a:rPr lang="pt-br" sz="1500" b="0" kern="1200" baseline="0">
              <a:solidFill>
                <a:schemeClr val="dk1"/>
              </a:solidFill>
              <a:effectLst/>
              <a:latin typeface=""/>
              <a:ea typeface="+mn-ea"/>
              <a:cs typeface="Segoe UI Light" panose="020B0502040204020203" pitchFamily="34" charset="0"/>
            </a:rPr>
            <a:t>
            </a:t>
          </a:r>
          <a:endParaRPr lang="en-US" sz="1500">
            <a:effectLst/>
            <a:latin typeface=""/>
            <a:cs typeface="Segoe UI Light" panose="020B0502040204020203" pitchFamily="34" charset="0"/>
          </a:endParaRPr>
        </a:p>
      </xdr:txBody>
    </xdr:sp>
    <xdr:clientData/>
  </xdr:twoCellAnchor>
  <xdr:twoCellAnchor editAs="absolute">
    <xdr:from>
      <xdr:col>5</xdr:col>
      <xdr:colOff>22398</xdr:colOff>
      <xdr:row>5</xdr:row>
      <xdr:rowOff>150345</xdr:rowOff>
    </xdr:from>
    <xdr:to>
      <xdr:col>11</xdr:col>
      <xdr:colOff>458476</xdr:colOff>
      <xdr:row>13</xdr:row>
      <xdr:rowOff>132362</xdr:rowOff>
    </xdr:to>
    <xdr:grpSp>
      <xdr:nvGrpSpPr>
        <xdr:cNvPr id="3" name="Grupo 2">
          <a:extLst>
            <a:ext uri="{FF2B5EF4-FFF2-40B4-BE49-F238E27FC236}">
              <a16:creationId xmlns:a16="http://schemas.microsoft.com/office/drawing/2014/main" id="{021840A9-BAB3-4E80-8046-39C0DD949DA0}"/>
            </a:ext>
          </a:extLst>
        </xdr:cNvPr>
        <xdr:cNvGrpSpPr/>
      </xdr:nvGrpSpPr>
      <xdr:grpSpPr>
        <a:xfrm>
          <a:off x="4346748" y="1102845"/>
          <a:ext cx="4093678" cy="1506017"/>
          <a:chOff x="3165648" y="1150470"/>
          <a:chExt cx="4093678" cy="1506017"/>
        </a:xfrm>
      </xdr:grpSpPr>
      <xdr:sp macro="" textlink="">
        <xdr:nvSpPr>
          <xdr:cNvPr id="4" name="Etapa Detalhes Importantes" descr="LOOK HERE&#10;No need to read all the rows of data. Just look at the field names in the first row, here. You'll be working with these on the next sheet. When you're ready, scroll down and click Next. ">
            <a:extLst>
              <a:ext uri="{FF2B5EF4-FFF2-40B4-BE49-F238E27FC236}">
                <a16:creationId xmlns:a16="http://schemas.microsoft.com/office/drawing/2014/main" id="{52FBD275-FC21-447C-AC41-552726B979F5}"/>
              </a:ext>
            </a:extLst>
          </xdr:cNvPr>
          <xdr:cNvSpPr txBox="1"/>
        </xdr:nvSpPr>
        <xdr:spPr>
          <a:xfrm>
            <a:off x="3969825" y="1303742"/>
            <a:ext cx="3289501" cy="1352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200" b="1" kern="0">
                <a:solidFill>
                  <a:srgbClr val="ED7D31">
                    <a:lumMod val="60000"/>
                    <a:lumOff val="40000"/>
                  </a:srgbClr>
                </a:solidFill>
                <a:latin typeface="+mj-lt"/>
                <a:ea typeface="Segoe UI" pitchFamily="34" charset="0"/>
                <a:cs typeface="Calibri" panose="020F0502020204030204" pitchFamily="34" charset="0"/>
              </a:rPr>
              <a:t>VEJA AQUI</a:t>
            </a:r>
            <a:r>
              <a:rPr lang="pt-br" sz="1100" b="1" kern="0">
                <a:solidFill>
                  <a:srgbClr val="ED7D31">
                    <a:lumMod val="60000"/>
                    <a:lumOff val="40000"/>
                  </a:srgbClr>
                </a:solidFill>
                <a:latin typeface=""/>
                <a:ea typeface="Segoe UI" pitchFamily="34" charset="0"/>
                <a:cs typeface="Calibri" panose="020F0502020204030204" pitchFamily="34" charset="0"/>
              </a:rPr>
              <a:t>
</a:t>
            </a:r>
            <a:r>
              <a:rPr lang="pt-br" sz="1100" b="0" kern="0">
                <a:solidFill>
                  <a:sysClr val="windowText" lastClr="000000"/>
                </a:solidFill>
                <a:latin typeface="+mn-lt"/>
                <a:ea typeface="Segoe UI" pitchFamily="34" charset="0"/>
                <a:cs typeface="Calibri" panose="020F0502020204030204" pitchFamily="34" charset="0"/>
              </a:rPr>
              <a:t>Não é preciso ler todas as linhas de dados. Apenas examine os nomes dos campos na primeira linha. Você trabalhará com eles na próxima planilha. Quando estiver pronto, role para baixo e clique em </a:t>
            </a:r>
            <a:r>
              <a:rPr lang="pt-br" sz="1100" b="1" kern="0">
                <a:solidFill>
                  <a:sysClr val="windowText" lastClr="000000"/>
                </a:solidFill>
                <a:latin typeface="+mn-lt"/>
                <a:ea typeface="Segoe UI" pitchFamily="34" charset="0"/>
                <a:cs typeface="Calibri" panose="020F0502020204030204" pitchFamily="34" charset="0"/>
              </a:rPr>
              <a:t>Próximo</a:t>
            </a:r>
            <a:r>
              <a:rPr lang="pt-br" sz="1100" b="0" kern="0">
                <a:solidFill>
                  <a:sysClr val="windowText" lastClr="000000"/>
                </a:solidFill>
                <a:latin typeface="+mn-lt"/>
                <a:ea typeface="Segoe UI" pitchFamily="34" charset="0"/>
                <a:cs typeface="Calibri" panose="020F0502020204030204" pitchFamily="34" charset="0"/>
              </a:rPr>
              <a:t>. </a:t>
            </a:r>
            <a:endParaRPr lang="en-US" sz="1100" b="0">
              <a:solidFill>
                <a:sysClr val="windowText" lastClr="000000"/>
              </a:solidFill>
              <a:effectLst/>
              <a:latin typeface="+mn-lt"/>
              <a:cs typeface="Calibri" panose="020F0502020204030204" pitchFamily="34" charset="0"/>
            </a:endParaRPr>
          </a:p>
        </xdr:txBody>
      </xdr:sp>
      <xdr:pic>
        <xdr:nvPicPr>
          <xdr:cNvPr id="5" name="Lupa">
            <a:extLst>
              <a:ext uri="{FF2B5EF4-FFF2-40B4-BE49-F238E27FC236}">
                <a16:creationId xmlns:a16="http://schemas.microsoft.com/office/drawing/2014/main" id="{F392BC21-3435-49F6-92CB-9D39A5D681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flipH="1">
            <a:off x="3695700" y="1274775"/>
            <a:ext cx="337980" cy="337980"/>
          </a:xfrm>
          <a:prstGeom prst="rect">
            <a:avLst/>
          </a:prstGeom>
        </xdr:spPr>
      </xdr:pic>
      <xdr:sp macro="" textlink="">
        <xdr:nvSpPr>
          <xdr:cNvPr id="6" name="Seta">
            <a:extLst>
              <a:ext uri="{FF2B5EF4-FFF2-40B4-BE49-F238E27FC236}">
                <a16:creationId xmlns:a16="http://schemas.microsoft.com/office/drawing/2014/main" id="{EC81B770-C86D-413B-8F46-1B5A181A5B4F}"/>
              </a:ext>
            </a:extLst>
          </xdr:cNvPr>
          <xdr:cNvSpPr/>
        </xdr:nvSpPr>
        <xdr:spPr>
          <a:xfrm rot="19961319">
            <a:off x="3165648" y="1150470"/>
            <a:ext cx="459212" cy="406164"/>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fLocksWithSheet="0"/>
  </xdr:twoCellAnchor>
  <xdr:twoCellAnchor>
    <xdr:from>
      <xdr:col>0</xdr:col>
      <xdr:colOff>0</xdr:colOff>
      <xdr:row>56</xdr:row>
      <xdr:rowOff>0</xdr:rowOff>
    </xdr:from>
    <xdr:to>
      <xdr:col>10</xdr:col>
      <xdr:colOff>403650</xdr:colOff>
      <xdr:row>59</xdr:row>
      <xdr:rowOff>96012</xdr:rowOff>
    </xdr:to>
    <xdr:sp macro="" textlink="">
      <xdr:nvSpPr>
        <xdr:cNvPr id="7" name="txt_GuieMeRodapé">
          <a:extLst>
            <a:ext uri="{FF2B5EF4-FFF2-40B4-BE49-F238E27FC236}">
              <a16:creationId xmlns:a16="http://schemas.microsoft.com/office/drawing/2014/main" id="{B403A251-9EDF-4EB3-A0DF-53BE1751442B}"/>
            </a:ext>
          </a:extLst>
        </xdr:cNvPr>
        <xdr:cNvSpPr txBox="1"/>
      </xdr:nvSpPr>
      <xdr:spPr>
        <a:xfrm>
          <a:off x="0" y="10668000"/>
          <a:ext cx="7776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xdr:from>
      <xdr:col>8</xdr:col>
      <xdr:colOff>174625</xdr:colOff>
      <xdr:row>56</xdr:row>
      <xdr:rowOff>155448</xdr:rowOff>
    </xdr:from>
    <xdr:to>
      <xdr:col>10</xdr:col>
      <xdr:colOff>162433</xdr:colOff>
      <xdr:row>58</xdr:row>
      <xdr:rowOff>131064</xdr:rowOff>
    </xdr:to>
    <xdr:sp macro="" textlink="">
      <xdr:nvSpPr>
        <xdr:cNvPr id="8" name="txt_GuieMePróximo" descr="Next">
          <a:hlinkClick xmlns:r="http://schemas.openxmlformats.org/officeDocument/2006/relationships" r:id="rId3" tooltip="Clique aqui para avançar para a próxima planilha"/>
          <a:extLst>
            <a:ext uri="{FF2B5EF4-FFF2-40B4-BE49-F238E27FC236}">
              <a16:creationId xmlns:a16="http://schemas.microsoft.com/office/drawing/2014/main" id="{8F0DDE7E-97D8-4996-BB35-E163C905E79D}"/>
            </a:ext>
          </a:extLst>
        </xdr:cNvPr>
        <xdr:cNvSpPr/>
      </xdr:nvSpPr>
      <xdr:spPr>
        <a:xfrm>
          <a:off x="6327775" y="10823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clientData/>
  </xdr:twoCellAnchor>
  <xdr:twoCellAnchor>
    <xdr:from>
      <xdr:col>0</xdr:col>
      <xdr:colOff>304800</xdr:colOff>
      <xdr:row>56</xdr:row>
      <xdr:rowOff>155448</xdr:rowOff>
    </xdr:from>
    <xdr:to>
      <xdr:col>2</xdr:col>
      <xdr:colOff>234450</xdr:colOff>
      <xdr:row>58</xdr:row>
      <xdr:rowOff>131064</xdr:rowOff>
    </xdr:to>
    <xdr:sp macro="" textlink="">
      <xdr:nvSpPr>
        <xdr:cNvPr id="9" name="txt_GuieMeAnterior" descr="Previous">
          <a:hlinkClick xmlns:r="http://schemas.openxmlformats.org/officeDocument/2006/relationships" r:id="rId4" tooltip="Clique aqui para voltar à planilha anterior"/>
          <a:extLst>
            <a:ext uri="{FF2B5EF4-FFF2-40B4-BE49-F238E27FC236}">
              <a16:creationId xmlns:a16="http://schemas.microsoft.com/office/drawing/2014/main" id="{D7B07658-6960-46E3-A1DF-B4F3A410DB88}"/>
            </a:ext>
          </a:extLst>
        </xdr:cNvPr>
        <xdr:cNvSpPr/>
      </xdr:nvSpPr>
      <xdr:spPr>
        <a:xfrm flipH="1">
          <a:off x="304800" y="10823448"/>
          <a:ext cx="1206000"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481615</xdr:colOff>
      <xdr:row>3</xdr:row>
      <xdr:rowOff>7515</xdr:rowOff>
    </xdr:from>
    <xdr:to>
      <xdr:col>2</xdr:col>
      <xdr:colOff>43465</xdr:colOff>
      <xdr:row>10</xdr:row>
      <xdr:rowOff>45615</xdr:rowOff>
    </xdr:to>
    <xdr:sp macro="" textlink="" fLocksText="0">
      <xdr:nvSpPr>
        <xdr:cNvPr id="4" name="txt_Prática1" descr="We made the PivotTable below based on the previous sheet's data. Click anywhere inside the PivotTable below. ">
          <a:extLst>
            <a:ext uri="{FF2B5EF4-FFF2-40B4-BE49-F238E27FC236}">
              <a16:creationId xmlns:a16="http://schemas.microsoft.com/office/drawing/2014/main" id="{72BF67E5-01C5-4639-BB90-719974573099}"/>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Fizemos a Tabela Dinâmica abaixo com base nos dados da planilha anterior. Clique em qualquer lugar na Tabela Dinâmica abaixo. </a:t>
          </a:r>
        </a:p>
      </xdr:txBody>
    </xdr:sp>
    <xdr:clientData/>
  </xdr:twoCellAnchor>
  <xdr:twoCellAnchor editAs="absolute">
    <xdr:from>
      <xdr:col>2</xdr:col>
      <xdr:colOff>389526</xdr:colOff>
      <xdr:row>3</xdr:row>
      <xdr:rowOff>7515</xdr:rowOff>
    </xdr:from>
    <xdr:to>
      <xdr:col>3</xdr:col>
      <xdr:colOff>428624</xdr:colOff>
      <xdr:row>10</xdr:row>
      <xdr:rowOff>45615</xdr:rowOff>
    </xdr:to>
    <xdr:sp macro="" textlink="" fLocksText="0">
      <xdr:nvSpPr>
        <xdr:cNvPr id="5" name="txt_Prática2" descr="Do you see the PivotTable Fields list on the right? Good! (If you don't see it, right-click the PivotTable below and choose Show Field List.">
          <a:extLst>
            <a:ext uri="{FF2B5EF4-FFF2-40B4-BE49-F238E27FC236}">
              <a16:creationId xmlns:a16="http://schemas.microsoft.com/office/drawing/2014/main" id="{29F2BD57-0DF2-4B3F-967F-0A8110FCAE3E}"/>
            </a:ext>
          </a:extLst>
        </xdr:cNvPr>
        <xdr:cNvSpPr txBox="1"/>
      </xdr:nvSpPr>
      <xdr:spPr>
        <a:xfrm>
          <a:off x="2199276" y="579015"/>
          <a:ext cx="1801223"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pt-br" sz="1000" b="0" i="0" kern="1200" baseline="0">
              <a:solidFill>
                <a:schemeClr val="dk1"/>
              </a:solidFill>
              <a:effectLst/>
              <a:latin typeface="Segoe UI" panose="020B0502040204020203" pitchFamily="34" charset="0"/>
              <a:ea typeface="+mn-ea"/>
              <a:cs typeface="Segoe UI" panose="020B0502040204020203" pitchFamily="34" charset="0"/>
            </a:rPr>
            <a:t>Você vê a Lista de Campos da Tabela Dinâmica à direita? Ótimo! (Se não vê,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pt-br" sz="1000" b="0" i="0" kern="1200" baseline="0">
              <a:solidFill>
                <a:schemeClr val="dk1"/>
              </a:solidFill>
              <a:effectLst/>
              <a:latin typeface="Segoe UI" panose="020B0502040204020203" pitchFamily="34" charset="0"/>
              <a:ea typeface="+mn-ea"/>
              <a:cs typeface="Segoe UI" panose="020B0502040204020203" pitchFamily="34" charset="0"/>
            </a:rPr>
            <a:t>clique com o botão direito do mouse na Tabela Dinâmica abaixo e selecione </a:t>
          </a:r>
          <a:r>
            <a:rPr lang="pt-br" sz="1000" b="1" i="0" kern="1200" baseline="0">
              <a:solidFill>
                <a:schemeClr val="dk1"/>
              </a:solidFill>
              <a:effectLst/>
              <a:latin typeface="Segoe UI" panose="020B0502040204020203" pitchFamily="34" charset="0"/>
              <a:ea typeface="+mn-ea"/>
              <a:cs typeface="Segoe UI" panose="020B0502040204020203" pitchFamily="34" charset="0"/>
            </a:rPr>
            <a:t>Mostrar Lista de Campos</a:t>
          </a:r>
          <a:r>
            <a:rPr lang="pt-br"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b="0">
            <a:effectLst/>
            <a:latin typeface="Segoe UI" panose="020B0502040204020203" pitchFamily="34" charset="0"/>
            <a:cs typeface="Segoe UI" panose="020B0502040204020203" pitchFamily="34" charset="0"/>
          </a:endParaRPr>
        </a:p>
      </xdr:txBody>
    </xdr:sp>
    <xdr:clientData/>
  </xdr:twoCellAnchor>
  <xdr:twoCellAnchor editAs="absolute">
    <xdr:from>
      <xdr:col>4</xdr:col>
      <xdr:colOff>277789</xdr:colOff>
      <xdr:row>3</xdr:row>
      <xdr:rowOff>7515</xdr:rowOff>
    </xdr:from>
    <xdr:to>
      <xdr:col>8</xdr:col>
      <xdr:colOff>123825</xdr:colOff>
      <xdr:row>10</xdr:row>
      <xdr:rowOff>45615</xdr:rowOff>
    </xdr:to>
    <xdr:sp macro="" textlink="" fLocksText="0">
      <xdr:nvSpPr>
        <xdr:cNvPr id="6" name="txt_Prática3" descr="In the field list, drag the Sales rep field to either Rows or Columns so that you can answer: Who sold the most during the fall?">
          <a:extLst>
            <a:ext uri="{FF2B5EF4-FFF2-40B4-BE49-F238E27FC236}">
              <a16:creationId xmlns:a16="http://schemas.microsoft.com/office/drawing/2014/main" id="{85395BF3-BC0C-4171-8401-993AF1C2671B}"/>
            </a:ext>
          </a:extLst>
        </xdr:cNvPr>
        <xdr:cNvSpPr txBox="1"/>
      </xdr:nvSpPr>
      <xdr:spPr>
        <a:xfrm>
          <a:off x="4316389" y="579015"/>
          <a:ext cx="1741511"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pt-br" sz="1000" b="0" i="0" kern="1200" baseline="0">
              <a:solidFill>
                <a:schemeClr val="dk1"/>
              </a:solidFill>
              <a:effectLst/>
              <a:latin typeface="Segoe UI" panose="020B0502040204020203" pitchFamily="34" charset="0"/>
              <a:ea typeface="+mn-ea"/>
              <a:cs typeface="Segoe UI" panose="020B0502040204020203" pitchFamily="34" charset="0"/>
            </a:rPr>
            <a:t>Na lista de campos, arraste o campo</a:t>
          </a:r>
          <a:r>
            <a:rPr lang="pt-br" sz="1000" b="1" i="0" kern="1200" baseline="0">
              <a:solidFill>
                <a:schemeClr val="dk1"/>
              </a:solidFill>
              <a:effectLst/>
              <a:latin typeface="Segoe UI" panose="020B0502040204020203" pitchFamily="34" charset="0"/>
              <a:ea typeface="+mn-ea"/>
              <a:cs typeface="Segoe UI" panose="020B0502040204020203" pitchFamily="34" charset="0"/>
            </a:rPr>
            <a:t> Repr. de vendas </a:t>
          </a:r>
          <a:r>
            <a:rPr lang="pt-br" sz="1000" b="0" i="0" kern="1200" baseline="0">
              <a:solidFill>
                <a:schemeClr val="dk1"/>
              </a:solidFill>
              <a:effectLst/>
              <a:latin typeface="Segoe UI" panose="020B0502040204020203" pitchFamily="34" charset="0"/>
              <a:ea typeface="+mn-ea"/>
              <a:cs typeface="Segoe UI" panose="020B0502040204020203" pitchFamily="34" charset="0"/>
            </a:rPr>
            <a:t>para</a:t>
          </a:r>
          <a:r>
            <a:rPr lang="pt-br" sz="1000" b="1" i="0" kern="1200" baseline="0">
              <a:solidFill>
                <a:schemeClr val="dk1"/>
              </a:solidFill>
              <a:effectLst/>
              <a:latin typeface="Segoe UI" panose="020B0502040204020203" pitchFamily="34" charset="0"/>
              <a:ea typeface="+mn-ea"/>
              <a:cs typeface="Segoe UI" panose="020B0502040204020203" pitchFamily="34" charset="0"/>
            </a:rPr>
            <a:t> </a:t>
          </a:r>
          <a:r>
            <a:rPr lang="pt-br" sz="1000" b="0" i="0" kern="1200" baseline="0">
              <a:solidFill>
                <a:schemeClr val="dk1"/>
              </a:solidFill>
              <a:effectLst/>
              <a:latin typeface="Segoe UI" panose="020B0502040204020203" pitchFamily="34" charset="0"/>
              <a:ea typeface="+mn-ea"/>
              <a:cs typeface="Segoe UI" panose="020B0502040204020203" pitchFamily="34" charset="0"/>
            </a:rPr>
            <a:t>as </a:t>
          </a:r>
          <a:r>
            <a:rPr lang="pt-br" sz="1000" b="1" i="0" kern="1200" baseline="0">
              <a:solidFill>
                <a:schemeClr val="dk1"/>
              </a:solidFill>
              <a:effectLst/>
              <a:latin typeface="Segoe UI" panose="020B0502040204020203" pitchFamily="34" charset="0"/>
              <a:ea typeface="+mn-ea"/>
              <a:cs typeface="Segoe UI" panose="020B0502040204020203" pitchFamily="34" charset="0"/>
            </a:rPr>
            <a:t>Linhas</a:t>
          </a:r>
          <a:r>
            <a:rPr lang="pt-br" sz="1000" b="0" i="0" kern="1200" baseline="0">
              <a:solidFill>
                <a:schemeClr val="dk1"/>
              </a:solidFill>
              <a:effectLst/>
              <a:latin typeface="Segoe UI" panose="020B0502040204020203" pitchFamily="34" charset="0"/>
              <a:ea typeface="+mn-ea"/>
              <a:cs typeface="Segoe UI" panose="020B0502040204020203" pitchFamily="34" charset="0"/>
            </a:rPr>
            <a:t> ou as </a:t>
          </a:r>
          <a:r>
            <a:rPr lang="pt-br" sz="1000" b="1" i="0" kern="1200" baseline="0">
              <a:solidFill>
                <a:schemeClr val="dk1"/>
              </a:solidFill>
              <a:effectLst/>
              <a:latin typeface="Segoe UI" panose="020B0502040204020203" pitchFamily="34" charset="0"/>
              <a:ea typeface="+mn-ea"/>
              <a:cs typeface="Segoe UI" panose="020B0502040204020203" pitchFamily="34" charset="0"/>
            </a:rPr>
            <a:t>Colunas</a:t>
          </a:r>
          <a:r>
            <a:rPr lang="pt-br" sz="1000" b="0" i="0" kern="1200" baseline="0">
              <a:solidFill>
                <a:schemeClr val="dk1"/>
              </a:solidFill>
              <a:effectLst/>
              <a:latin typeface="Segoe UI" panose="020B0502040204020203" pitchFamily="34" charset="0"/>
              <a:ea typeface="+mn-ea"/>
              <a:cs typeface="Segoe UI" panose="020B0502040204020203" pitchFamily="34" charset="0"/>
            </a:rPr>
            <a:t> para que você possa responder a: Quem vendeu mais durante o outono?</a:t>
          </a:r>
          <a:endParaRPr lang="en-US" sz="1000">
            <a:effectLst/>
            <a:latin typeface="Segoe UI" panose="020B0502040204020203" pitchFamily="34" charset="0"/>
            <a:cs typeface="Segoe UI" panose="020B0502040204020203" pitchFamily="34" charset="0"/>
          </a:endParaRPr>
        </a:p>
      </xdr:txBody>
    </xdr:sp>
    <xdr:clientData/>
  </xdr:twoCellAnchor>
  <xdr:twoCellAnchor editAs="absolute">
    <xdr:from>
      <xdr:col>0</xdr:col>
      <xdr:colOff>76085</xdr:colOff>
      <xdr:row>3</xdr:row>
      <xdr:rowOff>7516</xdr:rowOff>
    </xdr:from>
    <xdr:to>
      <xdr:col>0</xdr:col>
      <xdr:colOff>450989</xdr:colOff>
      <xdr:row>5</xdr:row>
      <xdr:rowOff>1420</xdr:rowOff>
    </xdr:to>
    <xdr:sp macro="" textlink="" fLocksText="0">
      <xdr:nvSpPr>
        <xdr:cNvPr id="7" name="shp_Prática1" descr="Step 1">
          <a:extLst>
            <a:ext uri="{FF2B5EF4-FFF2-40B4-BE49-F238E27FC236}">
              <a16:creationId xmlns:a16="http://schemas.microsoft.com/office/drawing/2014/main" id="{F0AE661B-4AB6-4138-BFC2-72C570F368E3}"/>
            </a:ext>
          </a:extLst>
        </xdr:cNvPr>
        <xdr:cNvSpPr/>
      </xdr:nvSpPr>
      <xdr:spPr>
        <a:xfrm>
          <a:off x="76085" y="579016"/>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43748</xdr:colOff>
      <xdr:row>3</xdr:row>
      <xdr:rowOff>7515</xdr:rowOff>
    </xdr:from>
    <xdr:to>
      <xdr:col>2</xdr:col>
      <xdr:colOff>418652</xdr:colOff>
      <xdr:row>5</xdr:row>
      <xdr:rowOff>1419</xdr:rowOff>
    </xdr:to>
    <xdr:sp macro="" textlink="" fLocksText="0">
      <xdr:nvSpPr>
        <xdr:cNvPr id="8" name="shp_Prática2" descr="Step 2">
          <a:extLst>
            <a:ext uri="{FF2B5EF4-FFF2-40B4-BE49-F238E27FC236}">
              <a16:creationId xmlns:a16="http://schemas.microsoft.com/office/drawing/2014/main" id="{A2AF9C50-C7DA-4A24-8F37-46DCE095E146}"/>
            </a:ext>
          </a:extLst>
        </xdr:cNvPr>
        <xdr:cNvSpPr/>
      </xdr:nvSpPr>
      <xdr:spPr>
        <a:xfrm>
          <a:off x="1853498" y="579015"/>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430510</xdr:colOff>
      <xdr:row>3</xdr:row>
      <xdr:rowOff>7515</xdr:rowOff>
    </xdr:from>
    <xdr:to>
      <xdr:col>4</xdr:col>
      <xdr:colOff>338689</xdr:colOff>
      <xdr:row>5</xdr:row>
      <xdr:rowOff>1419</xdr:rowOff>
    </xdr:to>
    <xdr:sp macro="" textlink="" fLocksText="0">
      <xdr:nvSpPr>
        <xdr:cNvPr id="9" name="shp_Prática3" descr="Step 3">
          <a:extLst>
            <a:ext uri="{FF2B5EF4-FFF2-40B4-BE49-F238E27FC236}">
              <a16:creationId xmlns:a16="http://schemas.microsoft.com/office/drawing/2014/main" id="{F5C1D9B6-7583-4C69-AEAF-9BB097F2D602}"/>
            </a:ext>
          </a:extLst>
        </xdr:cNvPr>
        <xdr:cNvSpPr/>
      </xdr:nvSpPr>
      <xdr:spPr>
        <a:xfrm>
          <a:off x="4002385" y="579015"/>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12</xdr:col>
      <xdr:colOff>85343</xdr:colOff>
      <xdr:row>2</xdr:row>
      <xdr:rowOff>11811</xdr:rowOff>
    </xdr:to>
    <xdr:sp macro="" textlink="" fLocksText="0">
      <xdr:nvSpPr>
        <xdr:cNvPr id="10" name="txt_PráticaCabeçalho" descr="Practice">
          <a:extLst>
            <a:ext uri="{FF2B5EF4-FFF2-40B4-BE49-F238E27FC236}">
              <a16:creationId xmlns:a16="http://schemas.microsoft.com/office/drawing/2014/main" id="{F1FEE4DA-410F-43E5-82EC-9DEA325362D3}"/>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Prática</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185760</xdr:colOff>
      <xdr:row>3</xdr:row>
      <xdr:rowOff>79574</xdr:rowOff>
    </xdr:from>
    <xdr:to>
      <xdr:col>12</xdr:col>
      <xdr:colOff>298276</xdr:colOff>
      <xdr:row>5</xdr:row>
      <xdr:rowOff>161925</xdr:rowOff>
    </xdr:to>
    <xdr:sp macro="" textlink="" fLocksText="0">
      <xdr:nvSpPr>
        <xdr:cNvPr id="13" name="txt_Prática4" descr="Who sold the most during the fall?">
          <a:extLst>
            <a:ext uri="{FF2B5EF4-FFF2-40B4-BE49-F238E27FC236}">
              <a16:creationId xmlns:a16="http://schemas.microsoft.com/office/drawing/2014/main" id="{B109D2BB-3DC5-45B1-8B7F-5CE568B810DC}"/>
            </a:ext>
          </a:extLst>
        </xdr:cNvPr>
        <xdr:cNvSpPr txBox="1"/>
      </xdr:nvSpPr>
      <xdr:spPr>
        <a:xfrm>
          <a:off x="6515122" y="660599"/>
          <a:ext cx="1469829" cy="46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Quem vendeu mais durante o outono?</a:t>
          </a:r>
        </a:p>
      </xdr:txBody>
    </xdr:sp>
    <xdr:clientData/>
  </xdr:twoCellAnchor>
  <xdr:twoCellAnchor editAs="absolute">
    <xdr:from>
      <xdr:col>8</xdr:col>
      <xdr:colOff>193610</xdr:colOff>
      <xdr:row>3</xdr:row>
      <xdr:rowOff>28086</xdr:rowOff>
    </xdr:from>
    <xdr:to>
      <xdr:col>9</xdr:col>
      <xdr:colOff>206564</xdr:colOff>
      <xdr:row>5</xdr:row>
      <xdr:rowOff>21990</xdr:rowOff>
    </xdr:to>
    <xdr:sp macro="" textlink="" fLocksText="0">
      <xdr:nvSpPr>
        <xdr:cNvPr id="14" name="shp_Prática4" descr="Step 4">
          <a:extLst>
            <a:ext uri="{FF2B5EF4-FFF2-40B4-BE49-F238E27FC236}">
              <a16:creationId xmlns:a16="http://schemas.microsoft.com/office/drawing/2014/main" id="{B2513FDA-A809-4930-875A-18AE4B4CF612}"/>
            </a:ext>
          </a:extLst>
        </xdr:cNvPr>
        <xdr:cNvSpPr/>
      </xdr:nvSpPr>
      <xdr:spPr>
        <a:xfrm>
          <a:off x="6127685" y="599586"/>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4</a:t>
          </a:r>
        </a:p>
      </xdr:txBody>
    </xdr:sp>
    <xdr:clientData/>
  </xdr:twoCellAnchor>
  <xdr:twoCellAnchor editAs="absolute">
    <xdr:from>
      <xdr:col>0</xdr:col>
      <xdr:colOff>0</xdr:colOff>
      <xdr:row>30</xdr:row>
      <xdr:rowOff>0</xdr:rowOff>
    </xdr:from>
    <xdr:to>
      <xdr:col>12</xdr:col>
      <xdr:colOff>85343</xdr:colOff>
      <xdr:row>33</xdr:row>
      <xdr:rowOff>96012</xdr:rowOff>
    </xdr:to>
    <xdr:sp macro="" textlink="" fLocksText="0">
      <xdr:nvSpPr>
        <xdr:cNvPr id="19" name="txt_PráticaRodapé">
          <a:extLst>
            <a:ext uri="{FF2B5EF4-FFF2-40B4-BE49-F238E27FC236}">
              <a16:creationId xmlns:a16="http://schemas.microsoft.com/office/drawing/2014/main" id="{C3E4D879-E1FC-43A8-AA7F-0ED3F35B9E4E}"/>
            </a:ext>
          </a:extLst>
        </xdr:cNvPr>
        <xdr:cNvSpPr txBox="1"/>
      </xdr:nvSpPr>
      <xdr:spPr>
        <a:xfrm>
          <a:off x="0" y="5715000"/>
          <a:ext cx="776249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346075</xdr:colOff>
      <xdr:row>30</xdr:row>
      <xdr:rowOff>155448</xdr:rowOff>
    </xdr:from>
    <xdr:to>
      <xdr:col>11</xdr:col>
      <xdr:colOff>314833</xdr:colOff>
      <xdr:row>32</xdr:row>
      <xdr:rowOff>131064</xdr:rowOff>
    </xdr:to>
    <xdr:sp macro="" textlink="" fLocksText="0">
      <xdr:nvSpPr>
        <xdr:cNvPr id="21" name="txt_Prática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9128025C-F5EF-4C4F-AA3F-82C05E585C0F}"/>
            </a:ext>
          </a:extLst>
        </xdr:cNvPr>
        <xdr:cNvSpPr/>
      </xdr:nvSpPr>
      <xdr:spPr>
        <a:xfrm>
          <a:off x="6280150" y="5870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clientData/>
  </xdr:twoCellAnchor>
  <xdr:twoCellAnchor editAs="absolute">
    <xdr:from>
      <xdr:col>0</xdr:col>
      <xdr:colOff>304800</xdr:colOff>
      <xdr:row>30</xdr:row>
      <xdr:rowOff>155448</xdr:rowOff>
    </xdr:from>
    <xdr:to>
      <xdr:col>1</xdr:col>
      <xdr:colOff>902208</xdr:colOff>
      <xdr:row>32</xdr:row>
      <xdr:rowOff>131064</xdr:rowOff>
    </xdr:to>
    <xdr:sp macro="" textlink="" fLocksText="0">
      <xdr:nvSpPr>
        <xdr:cNvPr id="22" name="txt_Prática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038A736A-34F9-4DB1-9584-66D289361AE2}"/>
            </a:ext>
          </a:extLst>
        </xdr:cNvPr>
        <xdr:cNvSpPr/>
      </xdr:nvSpPr>
      <xdr:spPr>
        <a:xfrm flipH="1">
          <a:off x="304800" y="58704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31</xdr:row>
      <xdr:rowOff>19038</xdr:rowOff>
    </xdr:from>
    <xdr:to>
      <xdr:col>10</xdr:col>
      <xdr:colOff>247268</xdr:colOff>
      <xdr:row>34</xdr:row>
      <xdr:rowOff>124575</xdr:rowOff>
    </xdr:to>
    <xdr:sp macro="" textlink="" fLocksText="0">
      <xdr:nvSpPr>
        <xdr:cNvPr id="3" name="txt_PráticaRodapé">
          <a:extLst>
            <a:ext uri="{FF2B5EF4-FFF2-40B4-BE49-F238E27FC236}">
              <a16:creationId xmlns:a16="http://schemas.microsoft.com/office/drawing/2014/main" id="{5F7EDA0D-82B1-4E0A-9DF8-49F029764275}"/>
            </a:ext>
          </a:extLst>
        </xdr:cNvPr>
        <xdr:cNvSpPr txBox="1"/>
      </xdr:nvSpPr>
      <xdr:spPr>
        <a:xfrm>
          <a:off x="0" y="5924538"/>
          <a:ext cx="7610093" cy="67703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471004</xdr:colOff>
      <xdr:row>3</xdr:row>
      <xdr:rowOff>7515</xdr:rowOff>
    </xdr:from>
    <xdr:to>
      <xdr:col>1</xdr:col>
      <xdr:colOff>1202784</xdr:colOff>
      <xdr:row>10</xdr:row>
      <xdr:rowOff>45615</xdr:rowOff>
    </xdr:to>
    <xdr:sp macro="" textlink="" fLocksText="0">
      <xdr:nvSpPr>
        <xdr:cNvPr id="5" name="txt_Prática1" descr="Click anywhere inside the PivotTable below named Sum of Units sold. ">
          <a:extLst>
            <a:ext uri="{FF2B5EF4-FFF2-40B4-BE49-F238E27FC236}">
              <a16:creationId xmlns:a16="http://schemas.microsoft.com/office/drawing/2014/main" id="{043E0E68-AF8E-4D07-9788-8F11AA0679CE}"/>
            </a:ext>
          </a:extLst>
        </xdr:cNvPr>
        <xdr:cNvSpPr txBox="1"/>
      </xdr:nvSpPr>
      <xdr:spPr>
        <a:xfrm>
          <a:off x="471004" y="588540"/>
          <a:ext cx="13413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Clique em qualquer lugar na Tabela Dinâmica abaixo, chamada </a:t>
          </a:r>
          <a:r>
            <a:rPr lang="pt-br"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 de unidades vendidas</a:t>
          </a:r>
          <a:r>
            <a:rPr lang="pt-br"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1</xdr:col>
      <xdr:colOff>1597111</xdr:colOff>
      <xdr:row>3</xdr:row>
      <xdr:rowOff>7515</xdr:rowOff>
    </xdr:from>
    <xdr:to>
      <xdr:col>3</xdr:col>
      <xdr:colOff>90516</xdr:colOff>
      <xdr:row>11</xdr:row>
      <xdr:rowOff>104775</xdr:rowOff>
    </xdr:to>
    <xdr:sp macro="" textlink="" fLocksText="0">
      <xdr:nvSpPr>
        <xdr:cNvPr id="6" name="txt_Prática2" descr="Do you see the PivotTable Fields list on the right? Good! (If you don't see it, right-click the PivotTable and choose Show Field List.">
          <a:extLst>
            <a:ext uri="{FF2B5EF4-FFF2-40B4-BE49-F238E27FC236}">
              <a16:creationId xmlns:a16="http://schemas.microsoft.com/office/drawing/2014/main" id="{8399D3E0-A4FA-4AA2-8EBC-C75CB73A4ABA}"/>
            </a:ext>
          </a:extLst>
        </xdr:cNvPr>
        <xdr:cNvSpPr txBox="1"/>
      </xdr:nvSpPr>
      <xdr:spPr>
        <a:xfrm>
          <a:off x="2206711" y="579015"/>
          <a:ext cx="1341380" cy="1621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pt-br" sz="1000" b="0" i="0" kern="1200" baseline="0">
              <a:solidFill>
                <a:schemeClr val="dk1"/>
              </a:solidFill>
              <a:effectLst/>
              <a:latin typeface="Segoe UI" panose="020B0502040204020203" pitchFamily="34" charset="0"/>
              <a:ea typeface="+mn-ea"/>
              <a:cs typeface="Segoe UI" panose="020B0502040204020203" pitchFamily="34" charset="0"/>
            </a:rPr>
            <a:t>Você vê a Lista de Campos da Tabela Dinâmica à direita? Ótimo! (Se não vê,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pt-br" sz="1000" b="0" i="0" kern="1200" baseline="0">
              <a:solidFill>
                <a:schemeClr val="dk1"/>
              </a:solidFill>
              <a:effectLst/>
              <a:latin typeface="Segoe UI" panose="020B0502040204020203" pitchFamily="34" charset="0"/>
              <a:ea typeface="+mn-ea"/>
              <a:cs typeface="Segoe UI" panose="020B0502040204020203" pitchFamily="34" charset="0"/>
            </a:rPr>
            <a:t>clique com o botão direito do mouse na Tabela Dinâmica e selecione </a:t>
          </a:r>
          <a:r>
            <a:rPr lang="pt-br" sz="1000" b="1" i="0" kern="1200" baseline="0">
              <a:solidFill>
                <a:schemeClr val="dk1"/>
              </a:solidFill>
              <a:effectLst/>
              <a:latin typeface="Segoe UI" panose="020B0502040204020203" pitchFamily="34" charset="0"/>
              <a:ea typeface="+mn-ea"/>
              <a:cs typeface="Segoe UI" panose="020B0502040204020203" pitchFamily="34" charset="0"/>
            </a:rPr>
            <a:t>Mostrar Lista de Campos</a:t>
          </a:r>
          <a:r>
            <a:rPr lang="pt-br"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a:effectLst/>
            <a:latin typeface="Segoe UI" panose="020B0502040204020203" pitchFamily="34" charset="0"/>
            <a:cs typeface="Segoe UI" panose="020B0502040204020203" pitchFamily="34" charset="0"/>
          </a:endParaRPr>
        </a:p>
      </xdr:txBody>
    </xdr:sp>
    <xdr:clientData/>
  </xdr:twoCellAnchor>
  <xdr:twoCellAnchor editAs="absolute">
    <xdr:from>
      <xdr:col>4</xdr:col>
      <xdr:colOff>58610</xdr:colOff>
      <xdr:row>3</xdr:row>
      <xdr:rowOff>7515</xdr:rowOff>
    </xdr:from>
    <xdr:to>
      <xdr:col>6</xdr:col>
      <xdr:colOff>438150</xdr:colOff>
      <xdr:row>11</xdr:row>
      <xdr:rowOff>142875</xdr:rowOff>
    </xdr:to>
    <xdr:sp macro="" textlink="" fLocksText="0">
      <xdr:nvSpPr>
        <xdr:cNvPr id="7" name="txt_Prática3" descr="Now drag the fields into place so that you make a vertical PivotTable that has seasons on the left, and the sales reps indented under the seasons.">
          <a:extLst>
            <a:ext uri="{FF2B5EF4-FFF2-40B4-BE49-F238E27FC236}">
              <a16:creationId xmlns:a16="http://schemas.microsoft.com/office/drawing/2014/main" id="{FD191D4B-919F-47B1-B784-E719132CE45F}"/>
            </a:ext>
          </a:extLst>
        </xdr:cNvPr>
        <xdr:cNvSpPr txBox="1"/>
      </xdr:nvSpPr>
      <xdr:spPr>
        <a:xfrm>
          <a:off x="4021010" y="579015"/>
          <a:ext cx="1541590" cy="1659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Agora arraste os campos para seus devidos locais para que possa criar uma Tabela Dinâmica vertical que tenha as </a:t>
          </a:r>
          <a:r>
            <a:rPr lang="pt-br"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Estações</a:t>
          </a: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à esquerda e os </a:t>
          </a:r>
          <a:r>
            <a:rPr lang="pt-br"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Repr. de vendas</a:t>
          </a: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recuados sob as Estações.</a:t>
          </a:r>
        </a:p>
      </xdr:txBody>
    </xdr:sp>
    <xdr:clientData/>
  </xdr:twoCellAnchor>
  <xdr:twoCellAnchor editAs="absolute">
    <xdr:from>
      <xdr:col>0</xdr:col>
      <xdr:colOff>74409</xdr:colOff>
      <xdr:row>3</xdr:row>
      <xdr:rowOff>7516</xdr:rowOff>
    </xdr:from>
    <xdr:to>
      <xdr:col>0</xdr:col>
      <xdr:colOff>441053</xdr:colOff>
      <xdr:row>5</xdr:row>
      <xdr:rowOff>1420</xdr:rowOff>
    </xdr:to>
    <xdr:sp macro="" textlink="" fLocksText="0">
      <xdr:nvSpPr>
        <xdr:cNvPr id="8" name="shp_Prática1" descr="Step 1">
          <a:extLst>
            <a:ext uri="{FF2B5EF4-FFF2-40B4-BE49-F238E27FC236}">
              <a16:creationId xmlns:a16="http://schemas.microsoft.com/office/drawing/2014/main" id="{91576576-AD61-4208-8581-55436E369672}"/>
            </a:ext>
          </a:extLst>
        </xdr:cNvPr>
        <xdr:cNvSpPr/>
      </xdr:nvSpPr>
      <xdr:spPr>
        <a:xfrm>
          <a:off x="74409" y="588541"/>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1</xdr:col>
      <xdr:colOff>1258951</xdr:colOff>
      <xdr:row>3</xdr:row>
      <xdr:rowOff>7515</xdr:rowOff>
    </xdr:from>
    <xdr:to>
      <xdr:col>1</xdr:col>
      <xdr:colOff>1625595</xdr:colOff>
      <xdr:row>5</xdr:row>
      <xdr:rowOff>1419</xdr:rowOff>
    </xdr:to>
    <xdr:sp macro="" textlink="" fLocksText="0">
      <xdr:nvSpPr>
        <xdr:cNvPr id="9" name="shp_Prática2" descr="Step 2">
          <a:extLst>
            <a:ext uri="{FF2B5EF4-FFF2-40B4-BE49-F238E27FC236}">
              <a16:creationId xmlns:a16="http://schemas.microsoft.com/office/drawing/2014/main" id="{4DE757FB-947C-4ADC-9EAB-6B0221411ADF}"/>
            </a:ext>
          </a:extLst>
        </xdr:cNvPr>
        <xdr:cNvSpPr/>
      </xdr:nvSpPr>
      <xdr:spPr>
        <a:xfrm>
          <a:off x="1868551"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205118</xdr:colOff>
      <xdr:row>3</xdr:row>
      <xdr:rowOff>7515</xdr:rowOff>
    </xdr:from>
    <xdr:to>
      <xdr:col>4</xdr:col>
      <xdr:colOff>66937</xdr:colOff>
      <xdr:row>5</xdr:row>
      <xdr:rowOff>1419</xdr:rowOff>
    </xdr:to>
    <xdr:sp macro="" textlink="" fLocksText="0">
      <xdr:nvSpPr>
        <xdr:cNvPr id="10" name="shp_Prática3" descr="Step 3">
          <a:extLst>
            <a:ext uri="{FF2B5EF4-FFF2-40B4-BE49-F238E27FC236}">
              <a16:creationId xmlns:a16="http://schemas.microsoft.com/office/drawing/2014/main" id="{1D4611B9-66E6-4BC6-AEAC-BDCA64064FFB}"/>
            </a:ext>
          </a:extLst>
        </xdr:cNvPr>
        <xdr:cNvSpPr/>
      </xdr:nvSpPr>
      <xdr:spPr>
        <a:xfrm>
          <a:off x="3662693"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247268</xdr:colOff>
      <xdr:row>2</xdr:row>
      <xdr:rowOff>11811</xdr:rowOff>
    </xdr:to>
    <xdr:sp macro="" textlink="" fLocksText="0">
      <xdr:nvSpPr>
        <xdr:cNvPr id="11" name="txt_PráticaCabeçalho" descr="Practice">
          <a:extLst>
            <a:ext uri="{FF2B5EF4-FFF2-40B4-BE49-F238E27FC236}">
              <a16:creationId xmlns:a16="http://schemas.microsoft.com/office/drawing/2014/main" id="{E4A16B89-573C-4A48-91E8-C37EAF1853C3}"/>
            </a:ext>
          </a:extLst>
        </xdr:cNvPr>
        <xdr:cNvSpPr txBox="1"/>
      </xdr:nvSpPr>
      <xdr:spPr>
        <a:xfrm>
          <a:off x="0" y="0"/>
          <a:ext cx="761009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Prática</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436725</xdr:colOff>
      <xdr:row>31</xdr:row>
      <xdr:rowOff>174486</xdr:rowOff>
    </xdr:from>
    <xdr:to>
      <xdr:col>9</xdr:col>
      <xdr:colOff>702739</xdr:colOff>
      <xdr:row>33</xdr:row>
      <xdr:rowOff>150102</xdr:rowOff>
    </xdr:to>
    <xdr:sp macro="" textlink="" fLocksText="0">
      <xdr:nvSpPr>
        <xdr:cNvPr id="12" name="txt_Prática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0DE9F906-54EB-4A5F-B194-71D7C521AD9E}"/>
            </a:ext>
          </a:extLst>
        </xdr:cNvPr>
        <xdr:cNvSpPr/>
      </xdr:nvSpPr>
      <xdr:spPr>
        <a:xfrm>
          <a:off x="6123150" y="6079986"/>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clientData/>
  </xdr:twoCellAnchor>
  <xdr:twoCellAnchor editAs="absolute">
    <xdr:from>
      <xdr:col>0</xdr:col>
      <xdr:colOff>298084</xdr:colOff>
      <xdr:row>31</xdr:row>
      <xdr:rowOff>174486</xdr:rowOff>
    </xdr:from>
    <xdr:to>
      <xdr:col>1</xdr:col>
      <xdr:colOff>868898</xdr:colOff>
      <xdr:row>33</xdr:row>
      <xdr:rowOff>150102</xdr:rowOff>
    </xdr:to>
    <xdr:sp macro="" textlink="" fLocksText="0">
      <xdr:nvSpPr>
        <xdr:cNvPr id="13" name="txt_Prática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1D442361-F9EC-48EB-8668-D73EEA3DD18E}"/>
            </a:ext>
          </a:extLst>
        </xdr:cNvPr>
        <xdr:cNvSpPr/>
      </xdr:nvSpPr>
      <xdr:spPr>
        <a:xfrm flipH="1">
          <a:off x="298084" y="6079986"/>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30</xdr:row>
      <xdr:rowOff>19042</xdr:rowOff>
    </xdr:from>
    <xdr:to>
      <xdr:col>9</xdr:col>
      <xdr:colOff>628268</xdr:colOff>
      <xdr:row>33</xdr:row>
      <xdr:rowOff>124579</xdr:rowOff>
    </xdr:to>
    <xdr:sp macro="" textlink="" fLocksText="0">
      <xdr:nvSpPr>
        <xdr:cNvPr id="2" name="txt_PráticaRodapé">
          <a:extLst>
            <a:ext uri="{FF2B5EF4-FFF2-40B4-BE49-F238E27FC236}">
              <a16:creationId xmlns:a16="http://schemas.microsoft.com/office/drawing/2014/main" id="{380A769E-8D0B-4008-A891-55732409F967}"/>
            </a:ext>
          </a:extLst>
        </xdr:cNvPr>
        <xdr:cNvSpPr txBox="1"/>
      </xdr:nvSpPr>
      <xdr:spPr>
        <a:xfrm>
          <a:off x="0" y="5734042"/>
          <a:ext cx="7610093" cy="67703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471004</xdr:colOff>
      <xdr:row>3</xdr:row>
      <xdr:rowOff>7515</xdr:rowOff>
    </xdr:from>
    <xdr:to>
      <xdr:col>1</xdr:col>
      <xdr:colOff>1202784</xdr:colOff>
      <xdr:row>8</xdr:row>
      <xdr:rowOff>66675</xdr:rowOff>
    </xdr:to>
    <xdr:sp macro="" textlink="" fLocksText="0">
      <xdr:nvSpPr>
        <xdr:cNvPr id="4" name="txt_Prática1" descr="Click anywhere inside the PivotTable below named Sum of Units sold. ">
          <a:extLst>
            <a:ext uri="{FF2B5EF4-FFF2-40B4-BE49-F238E27FC236}">
              <a16:creationId xmlns:a16="http://schemas.microsoft.com/office/drawing/2014/main" id="{B7E9D7C2-19DB-4BC5-8013-CBFBEAE3EAFD}"/>
            </a:ext>
          </a:extLst>
        </xdr:cNvPr>
        <xdr:cNvSpPr txBox="1"/>
      </xdr:nvSpPr>
      <xdr:spPr>
        <a:xfrm>
          <a:off x="471004" y="588540"/>
          <a:ext cx="1341380" cy="1011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Clique em qualquer lugar na Tabela Dinâmica abaixo, chamada </a:t>
          </a:r>
          <a:r>
            <a:rPr lang="pt-br"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Soma de unidades vendidas</a:t>
          </a:r>
          <a:r>
            <a:rPr lang="pt-br"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1</xdr:col>
      <xdr:colOff>1597110</xdr:colOff>
      <xdr:row>3</xdr:row>
      <xdr:rowOff>7515</xdr:rowOff>
    </xdr:from>
    <xdr:to>
      <xdr:col>3</xdr:col>
      <xdr:colOff>304799</xdr:colOff>
      <xdr:row>10</xdr:row>
      <xdr:rowOff>45615</xdr:rowOff>
    </xdr:to>
    <xdr:sp macro="" textlink="" fLocksText="0">
      <xdr:nvSpPr>
        <xdr:cNvPr id="5" name="txt_Prática2" descr="Do you see the PivotTable Fields list on the right? Good! (If you don't see it, right-click the PivotTable and choose Show Field List.">
          <a:extLst>
            <a:ext uri="{FF2B5EF4-FFF2-40B4-BE49-F238E27FC236}">
              <a16:creationId xmlns:a16="http://schemas.microsoft.com/office/drawing/2014/main" id="{13A46DB7-2AF9-4957-B2BA-4307112C8960}"/>
            </a:ext>
          </a:extLst>
        </xdr:cNvPr>
        <xdr:cNvSpPr txBox="1"/>
      </xdr:nvSpPr>
      <xdr:spPr>
        <a:xfrm>
          <a:off x="2206710" y="579015"/>
          <a:ext cx="1755689"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pt-br" sz="1000" b="0" i="0" kern="1200" baseline="0">
              <a:solidFill>
                <a:schemeClr val="dk1"/>
              </a:solidFill>
              <a:effectLst/>
              <a:latin typeface="Segoe UI" panose="020B0502040204020203" pitchFamily="34" charset="0"/>
              <a:ea typeface="+mn-ea"/>
              <a:cs typeface="Segoe UI" panose="020B0502040204020203" pitchFamily="34" charset="0"/>
            </a:rPr>
            <a:t>Você vê a Lista de Campos da Tabela Dinâmica à direita? Ótimo! (Se não vê,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pt-br" sz="1000" b="0" i="0" kern="1200" baseline="0">
              <a:solidFill>
                <a:schemeClr val="dk1"/>
              </a:solidFill>
              <a:effectLst/>
              <a:latin typeface="Segoe UI" panose="020B0502040204020203" pitchFamily="34" charset="0"/>
              <a:ea typeface="+mn-ea"/>
              <a:cs typeface="Segoe UI" panose="020B0502040204020203" pitchFamily="34" charset="0"/>
            </a:rPr>
            <a:t>clique com o botão direito do mouse na Tabela Dinâmica e selecione </a:t>
          </a:r>
          <a:r>
            <a:rPr lang="pt-br" sz="1000" b="1" i="0" kern="1200" baseline="0">
              <a:solidFill>
                <a:schemeClr val="dk1"/>
              </a:solidFill>
              <a:effectLst/>
              <a:latin typeface="Segoe UI" panose="020B0502040204020203" pitchFamily="34" charset="0"/>
              <a:ea typeface="+mn-ea"/>
              <a:cs typeface="Segoe UI" panose="020B0502040204020203" pitchFamily="34" charset="0"/>
            </a:rPr>
            <a:t>Mostrar Lista de Campos</a:t>
          </a:r>
          <a:r>
            <a:rPr lang="pt-br"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a:effectLst/>
            <a:latin typeface="Segoe UI" panose="020B0502040204020203" pitchFamily="34" charset="0"/>
            <a:cs typeface="Segoe UI" panose="020B0502040204020203" pitchFamily="34" charset="0"/>
          </a:endParaRPr>
        </a:p>
      </xdr:txBody>
    </xdr:sp>
    <xdr:clientData/>
  </xdr:twoCellAnchor>
  <xdr:twoCellAnchor editAs="absolute">
    <xdr:from>
      <xdr:col>4</xdr:col>
      <xdr:colOff>49085</xdr:colOff>
      <xdr:row>3</xdr:row>
      <xdr:rowOff>7515</xdr:rowOff>
    </xdr:from>
    <xdr:to>
      <xdr:col>7</xdr:col>
      <xdr:colOff>209550</xdr:colOff>
      <xdr:row>10</xdr:row>
      <xdr:rowOff>45615</xdr:rowOff>
    </xdr:to>
    <xdr:sp macro="" textlink="" fLocksText="0">
      <xdr:nvSpPr>
        <xdr:cNvPr id="6" name="txt_Prática3" descr="Now drag the fields into place so that you make a vertical PivotTable that has seasons on the left, and the sales reps indented under the seasons.">
          <a:extLst>
            <a:ext uri="{FF2B5EF4-FFF2-40B4-BE49-F238E27FC236}">
              <a16:creationId xmlns:a16="http://schemas.microsoft.com/office/drawing/2014/main" id="{1EC851DF-E19B-42A9-A5A0-6A47F6540CD4}"/>
            </a:ext>
          </a:extLst>
        </xdr:cNvPr>
        <xdr:cNvSpPr txBox="1"/>
      </xdr:nvSpPr>
      <xdr:spPr>
        <a:xfrm>
          <a:off x="4373435" y="579015"/>
          <a:ext cx="190354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Agra arraste os campos para seus devidos locais para que a Tabela Dinâmica mostre cada produto em sua própria linha, e cada estação em sua própria coluna.</a:t>
          </a:r>
        </a:p>
      </xdr:txBody>
    </xdr:sp>
    <xdr:clientData/>
  </xdr:twoCellAnchor>
  <xdr:twoCellAnchor editAs="absolute">
    <xdr:from>
      <xdr:col>0</xdr:col>
      <xdr:colOff>74409</xdr:colOff>
      <xdr:row>3</xdr:row>
      <xdr:rowOff>7516</xdr:rowOff>
    </xdr:from>
    <xdr:to>
      <xdr:col>0</xdr:col>
      <xdr:colOff>441053</xdr:colOff>
      <xdr:row>5</xdr:row>
      <xdr:rowOff>1420</xdr:rowOff>
    </xdr:to>
    <xdr:sp macro="" textlink="" fLocksText="0">
      <xdr:nvSpPr>
        <xdr:cNvPr id="7" name="shp_Prática1" descr="Step 1">
          <a:extLst>
            <a:ext uri="{FF2B5EF4-FFF2-40B4-BE49-F238E27FC236}">
              <a16:creationId xmlns:a16="http://schemas.microsoft.com/office/drawing/2014/main" id="{8B80ABB7-FAB3-463D-B8F7-7540452E3E9E}"/>
            </a:ext>
          </a:extLst>
        </xdr:cNvPr>
        <xdr:cNvSpPr/>
      </xdr:nvSpPr>
      <xdr:spPr>
        <a:xfrm>
          <a:off x="74409" y="588541"/>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1</xdr:col>
      <xdr:colOff>1258951</xdr:colOff>
      <xdr:row>3</xdr:row>
      <xdr:rowOff>7515</xdr:rowOff>
    </xdr:from>
    <xdr:to>
      <xdr:col>1</xdr:col>
      <xdr:colOff>1625595</xdr:colOff>
      <xdr:row>5</xdr:row>
      <xdr:rowOff>1419</xdr:rowOff>
    </xdr:to>
    <xdr:sp macro="" textlink="" fLocksText="0">
      <xdr:nvSpPr>
        <xdr:cNvPr id="8" name="shp_Prática2" descr="Step 2">
          <a:extLst>
            <a:ext uri="{FF2B5EF4-FFF2-40B4-BE49-F238E27FC236}">
              <a16:creationId xmlns:a16="http://schemas.microsoft.com/office/drawing/2014/main" id="{6C1B4DEF-1844-4000-8EA9-5A35A8E04A65}"/>
            </a:ext>
          </a:extLst>
        </xdr:cNvPr>
        <xdr:cNvSpPr/>
      </xdr:nvSpPr>
      <xdr:spPr>
        <a:xfrm>
          <a:off x="1868551"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357518</xdr:colOff>
      <xdr:row>3</xdr:row>
      <xdr:rowOff>7515</xdr:rowOff>
    </xdr:from>
    <xdr:to>
      <xdr:col>4</xdr:col>
      <xdr:colOff>57412</xdr:colOff>
      <xdr:row>5</xdr:row>
      <xdr:rowOff>1419</xdr:rowOff>
    </xdr:to>
    <xdr:sp macro="" textlink="" fLocksText="0">
      <xdr:nvSpPr>
        <xdr:cNvPr id="9" name="shp_Prática3" descr="Step 3">
          <a:extLst>
            <a:ext uri="{FF2B5EF4-FFF2-40B4-BE49-F238E27FC236}">
              <a16:creationId xmlns:a16="http://schemas.microsoft.com/office/drawing/2014/main" id="{8AB3C5A2-B6E0-42C7-A130-2138F069728F}"/>
            </a:ext>
          </a:extLst>
        </xdr:cNvPr>
        <xdr:cNvSpPr/>
      </xdr:nvSpPr>
      <xdr:spPr>
        <a:xfrm>
          <a:off x="4015118" y="579015"/>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9</xdr:col>
      <xdr:colOff>628268</xdr:colOff>
      <xdr:row>2</xdr:row>
      <xdr:rowOff>11811</xdr:rowOff>
    </xdr:to>
    <xdr:sp macro="" textlink="" fLocksText="0">
      <xdr:nvSpPr>
        <xdr:cNvPr id="10" name="txt_PráticaCabeçalho" descr="Practice">
          <a:extLst>
            <a:ext uri="{FF2B5EF4-FFF2-40B4-BE49-F238E27FC236}">
              <a16:creationId xmlns:a16="http://schemas.microsoft.com/office/drawing/2014/main" id="{F0F9E4E0-4776-4696-A164-065120A0ABB8}"/>
            </a:ext>
          </a:extLst>
        </xdr:cNvPr>
        <xdr:cNvSpPr txBox="1"/>
      </xdr:nvSpPr>
      <xdr:spPr>
        <a:xfrm>
          <a:off x="0" y="0"/>
          <a:ext cx="761009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Prática</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55725</xdr:colOff>
      <xdr:row>30</xdr:row>
      <xdr:rowOff>184015</xdr:rowOff>
    </xdr:from>
    <xdr:to>
      <xdr:col>9</xdr:col>
      <xdr:colOff>321739</xdr:colOff>
      <xdr:row>32</xdr:row>
      <xdr:rowOff>159631</xdr:rowOff>
    </xdr:to>
    <xdr:sp macro="" textlink="" fLocksText="0">
      <xdr:nvSpPr>
        <xdr:cNvPr id="11" name="txt_Prática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661E9D1F-9F81-4D48-B413-F247290286D1}"/>
            </a:ext>
          </a:extLst>
        </xdr:cNvPr>
        <xdr:cNvSpPr/>
      </xdr:nvSpPr>
      <xdr:spPr>
        <a:xfrm>
          <a:off x="6123150" y="5899015"/>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clientData/>
  </xdr:twoCellAnchor>
  <xdr:twoCellAnchor editAs="absolute">
    <xdr:from>
      <xdr:col>0</xdr:col>
      <xdr:colOff>298084</xdr:colOff>
      <xdr:row>30</xdr:row>
      <xdr:rowOff>184015</xdr:rowOff>
    </xdr:from>
    <xdr:to>
      <xdr:col>1</xdr:col>
      <xdr:colOff>868898</xdr:colOff>
      <xdr:row>32</xdr:row>
      <xdr:rowOff>159631</xdr:rowOff>
    </xdr:to>
    <xdr:sp macro="" textlink="" fLocksText="0">
      <xdr:nvSpPr>
        <xdr:cNvPr id="12" name="txt_Prática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230944B4-48FC-47AA-A164-B69A164E52B1}"/>
            </a:ext>
          </a:extLst>
        </xdr:cNvPr>
        <xdr:cNvSpPr/>
      </xdr:nvSpPr>
      <xdr:spPr>
        <a:xfrm flipH="1">
          <a:off x="298084" y="5899015"/>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456818</xdr:colOff>
      <xdr:row>35</xdr:row>
      <xdr:rowOff>167441</xdr:rowOff>
    </xdr:to>
    <xdr:grpSp>
      <xdr:nvGrpSpPr>
        <xdr:cNvPr id="2" name="grp_Prática">
          <a:extLst>
            <a:ext uri="{FF2B5EF4-FFF2-40B4-BE49-F238E27FC236}">
              <a16:creationId xmlns:a16="http://schemas.microsoft.com/office/drawing/2014/main" id="{5783468C-7C1F-418B-98C1-9D990C00BC51}"/>
            </a:ext>
          </a:extLst>
        </xdr:cNvPr>
        <xdr:cNvGrpSpPr/>
      </xdr:nvGrpSpPr>
      <xdr:grpSpPr>
        <a:xfrm>
          <a:off x="0" y="0"/>
          <a:ext cx="7772018" cy="6834941"/>
          <a:chOff x="0" y="0"/>
          <a:chExt cx="7781543" cy="6826607"/>
        </a:xfrm>
      </xdr:grpSpPr>
      <xdr:sp macro="" textlink="" fLocksText="0">
        <xdr:nvSpPr>
          <xdr:cNvPr id="3" name="txt_Prática1" descr="Click anywhere inside the PivotTable below. ">
            <a:extLst>
              <a:ext uri="{FF2B5EF4-FFF2-40B4-BE49-F238E27FC236}">
                <a16:creationId xmlns:a16="http://schemas.microsoft.com/office/drawing/2014/main" id="{7E235552-8E1D-491D-B636-04BE6B749B5E}"/>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Clique em qualquer lugar na Tabela Dinâmica abaixo.  </a:t>
            </a:r>
          </a:p>
        </xdr:txBody>
      </xdr:sp>
      <xdr:sp macro="" textlink="" fLocksText="0">
        <xdr:nvSpPr>
          <xdr:cNvPr id="4" name="txt_Prática2" descr="Do you see the PivotTable Fields list on the right? Good! (If you don't see it, right-click the PivotTable below and choose Show Field List.">
            <a:extLst>
              <a:ext uri="{FF2B5EF4-FFF2-40B4-BE49-F238E27FC236}">
                <a16:creationId xmlns:a16="http://schemas.microsoft.com/office/drawing/2014/main" id="{E3B931F1-5DDF-41D9-9E8E-92FCE9C5EF4A}"/>
              </a:ext>
            </a:extLst>
          </xdr:cNvPr>
          <xdr:cNvSpPr txBox="1"/>
        </xdr:nvSpPr>
        <xdr:spPr>
          <a:xfrm>
            <a:off x="2256427" y="588540"/>
            <a:ext cx="1768049"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pt-br" sz="1000" b="0" i="0" kern="1200" baseline="0">
                <a:solidFill>
                  <a:schemeClr val="dk1"/>
                </a:solidFill>
                <a:effectLst/>
                <a:latin typeface="Segoe UI" panose="020B0502040204020203" pitchFamily="34" charset="0"/>
                <a:ea typeface="+mn-ea"/>
                <a:cs typeface="Segoe UI" panose="020B0502040204020203" pitchFamily="34" charset="0"/>
              </a:rPr>
              <a:t>Você vê a Lista de Campos da Tabela Dinâmica à direita? Ótimo! (Se não vê,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pt-br" sz="1000" b="0" i="0" kern="1200" baseline="0">
                <a:solidFill>
                  <a:schemeClr val="dk1"/>
                </a:solidFill>
                <a:effectLst/>
                <a:latin typeface="Segoe UI" panose="020B0502040204020203" pitchFamily="34" charset="0"/>
                <a:ea typeface="+mn-ea"/>
                <a:cs typeface="Segoe UI" panose="020B0502040204020203" pitchFamily="34" charset="0"/>
              </a:rPr>
              <a:t>clique com o botão direito do mouse na Tabela Dinâmica abaixo e selecione </a:t>
            </a:r>
            <a:r>
              <a:rPr lang="pt-br" sz="1000" b="1" i="0" kern="1200" baseline="0">
                <a:solidFill>
                  <a:schemeClr val="dk1"/>
                </a:solidFill>
                <a:effectLst/>
                <a:latin typeface="Segoe UI" panose="020B0502040204020203" pitchFamily="34" charset="0"/>
                <a:ea typeface="+mn-ea"/>
                <a:cs typeface="Segoe UI" panose="020B0502040204020203" pitchFamily="34" charset="0"/>
              </a:rPr>
              <a:t>Mostrar Lista de Campos</a:t>
            </a:r>
            <a:r>
              <a:rPr lang="pt-br"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a:effectLst/>
              <a:latin typeface="Segoe UI" panose="020B0502040204020203" pitchFamily="34" charset="0"/>
              <a:cs typeface="Segoe UI" panose="020B0502040204020203" pitchFamily="34" charset="0"/>
            </a:endParaRPr>
          </a:p>
        </xdr:txBody>
      </xdr:sp>
      <xdr:sp macro="" textlink="" fLocksText="0">
        <xdr:nvSpPr>
          <xdr:cNvPr id="5" name="txt_Prática3" descr="This PivotTable is simply too wide. Drag the fields into place so that you see each sales rep on the left, and the seasons indented under each sales rep.">
            <a:extLst>
              <a:ext uri="{FF2B5EF4-FFF2-40B4-BE49-F238E27FC236}">
                <a16:creationId xmlns:a16="http://schemas.microsoft.com/office/drawing/2014/main" id="{6D22B3C9-7D2C-4D84-8F14-7E9D94142FE8}"/>
              </a:ext>
            </a:extLst>
          </xdr:cNvPr>
          <xdr:cNvSpPr txBox="1"/>
        </xdr:nvSpPr>
        <xdr:spPr>
          <a:xfrm>
            <a:off x="4407238" y="588540"/>
            <a:ext cx="1972797"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Esta Tabela Dinâmica é muito larga. Arraste os campos para que você possa ver cada representante de vendas à esquerda e as estações pretendidas sobre cada representante de vendas.</a:t>
            </a:r>
          </a:p>
        </xdr:txBody>
      </xdr:sp>
      <xdr:sp macro="" textlink="" fLocksText="0">
        <xdr:nvSpPr>
          <xdr:cNvPr id="6" name="shp_Prática1" descr="Step 1">
            <a:extLst>
              <a:ext uri="{FF2B5EF4-FFF2-40B4-BE49-F238E27FC236}">
                <a16:creationId xmlns:a16="http://schemas.microsoft.com/office/drawing/2014/main" id="{00741AEB-3E36-4BB3-AA12-2361E98522A7}"/>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sp macro="" textlink="" fLocksText="0">
        <xdr:nvSpPr>
          <xdr:cNvPr id="7" name="shp_Prática2" descr="Step 2">
            <a:extLst>
              <a:ext uri="{FF2B5EF4-FFF2-40B4-BE49-F238E27FC236}">
                <a16:creationId xmlns:a16="http://schemas.microsoft.com/office/drawing/2014/main" id="{1CFB5BED-793B-4F4A-A413-D91B86F419BD}"/>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sp macro="" textlink="" fLocksText="0">
        <xdr:nvSpPr>
          <xdr:cNvPr id="8" name="shp_Prática3" descr="Step 3">
            <a:extLst>
              <a:ext uri="{FF2B5EF4-FFF2-40B4-BE49-F238E27FC236}">
                <a16:creationId xmlns:a16="http://schemas.microsoft.com/office/drawing/2014/main" id="{3B5A4A94-5EE3-443E-ADF4-5B3C4AF70301}"/>
              </a:ext>
            </a:extLst>
          </xdr:cNvPr>
          <xdr:cNvSpPr/>
        </xdr:nvSpPr>
        <xdr:spPr>
          <a:xfrm>
            <a:off x="40408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sp macro="" textlink="" fLocksText="0">
        <xdr:nvSpPr>
          <xdr:cNvPr id="9" name="txt_PráticaRodapé">
            <a:extLst>
              <a:ext uri="{FF2B5EF4-FFF2-40B4-BE49-F238E27FC236}">
                <a16:creationId xmlns:a16="http://schemas.microsoft.com/office/drawing/2014/main" id="{1D53BF2A-AAF7-4143-A20F-1289B4D85F86}"/>
              </a:ext>
            </a:extLst>
          </xdr:cNvPr>
          <xdr:cNvSpPr txBox="1"/>
        </xdr:nvSpPr>
        <xdr:spPr>
          <a:xfrm>
            <a:off x="0" y="615909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0" name="txt_PráticaCabeçalho" descr="Practice">
            <a:extLst>
              <a:ext uri="{FF2B5EF4-FFF2-40B4-BE49-F238E27FC236}">
                <a16:creationId xmlns:a16="http://schemas.microsoft.com/office/drawing/2014/main" id="{FFC5AE10-C0DD-496B-BA0B-E3794DB76F1F}"/>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Prática</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sp macro="" textlink="" fLocksText="0">
        <xdr:nvSpPr>
          <xdr:cNvPr id="12" name="txt_PráticaPróximo" descr="Next">
            <a:hlinkClick xmlns:r="http://schemas.openxmlformats.org/officeDocument/2006/relationships" r:id="rId1" tooltip="Clique aqui para avançar para a próxima planilha"/>
            <a:extLst>
              <a:ext uri="{FF2B5EF4-FFF2-40B4-BE49-F238E27FC236}">
                <a16:creationId xmlns:a16="http://schemas.microsoft.com/office/drawing/2014/main" id="{39FE7EB2-B3C6-43E1-8823-CD2BB8A62CC5}"/>
              </a:ext>
            </a:extLst>
          </xdr:cNvPr>
          <xdr:cNvSpPr/>
        </xdr:nvSpPr>
        <xdr:spPr>
          <a:xfrm>
            <a:off x="6261100" y="631454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fLocksText="0">
        <xdr:nvSpPr>
          <xdr:cNvPr id="13" name="txt_PráticaAnterior" descr="Previous">
            <a:hlinkClick xmlns:r="http://schemas.openxmlformats.org/officeDocument/2006/relationships" r:id="rId2" tooltip="Clique aqui para voltar à planilha anterior"/>
            <a:extLst>
              <a:ext uri="{FF2B5EF4-FFF2-40B4-BE49-F238E27FC236}">
                <a16:creationId xmlns:a16="http://schemas.microsoft.com/office/drawing/2014/main" id="{2783F0F4-6C68-4E81-9AE0-4132242D71ED}"/>
              </a:ext>
            </a:extLst>
          </xdr:cNvPr>
          <xdr:cNvSpPr/>
        </xdr:nvSpPr>
        <xdr:spPr>
          <a:xfrm flipH="1">
            <a:off x="304800" y="631454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481615</xdr:colOff>
      <xdr:row>3</xdr:row>
      <xdr:rowOff>17040</xdr:rowOff>
    </xdr:from>
    <xdr:to>
      <xdr:col>1</xdr:col>
      <xdr:colOff>1253140</xdr:colOff>
      <xdr:row>7</xdr:row>
      <xdr:rowOff>161925</xdr:rowOff>
    </xdr:to>
    <xdr:sp macro="" textlink="" fLocksText="0">
      <xdr:nvSpPr>
        <xdr:cNvPr id="2" name="txt_Prática1" descr="Click anywhere inside the PivotTable below. ">
          <a:extLst>
            <a:ext uri="{FF2B5EF4-FFF2-40B4-BE49-F238E27FC236}">
              <a16:creationId xmlns:a16="http://schemas.microsoft.com/office/drawing/2014/main" id="{9B6B2A48-BA4C-4A6D-81D9-D5A5E37BEF95}"/>
            </a:ext>
          </a:extLst>
        </xdr:cNvPr>
        <xdr:cNvSpPr txBox="1"/>
      </xdr:nvSpPr>
      <xdr:spPr>
        <a:xfrm>
          <a:off x="481615" y="588540"/>
          <a:ext cx="1371600" cy="906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Clique em qualquer lugar na Tabela Dinâmica abaixo, chamada </a:t>
          </a:r>
          <a:r>
            <a:rPr lang="pt-br"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Soma de unidades vendidas</a:t>
          </a: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xdr:txBody>
    </xdr:sp>
    <xdr:clientData/>
  </xdr:twoCellAnchor>
  <xdr:twoCellAnchor editAs="absolute">
    <xdr:from>
      <xdr:col>1</xdr:col>
      <xdr:colOff>1656352</xdr:colOff>
      <xdr:row>3</xdr:row>
      <xdr:rowOff>17040</xdr:rowOff>
    </xdr:from>
    <xdr:to>
      <xdr:col>4</xdr:col>
      <xdr:colOff>85725</xdr:colOff>
      <xdr:row>11</xdr:row>
      <xdr:rowOff>133350</xdr:rowOff>
    </xdr:to>
    <xdr:sp macro="" textlink="" fLocksText="0">
      <xdr:nvSpPr>
        <xdr:cNvPr id="3" name="txt_Prática2" descr="Do you see the PivotTable Fields list on the right? Good! (If you don't see it, right-click the PivotTable below and choose Show Field List.">
          <a:extLst>
            <a:ext uri="{FF2B5EF4-FFF2-40B4-BE49-F238E27FC236}">
              <a16:creationId xmlns:a16="http://schemas.microsoft.com/office/drawing/2014/main" id="{BDB16721-3E4E-4D13-935C-937AF0B92AF6}"/>
            </a:ext>
          </a:extLst>
        </xdr:cNvPr>
        <xdr:cNvSpPr txBox="1"/>
      </xdr:nvSpPr>
      <xdr:spPr>
        <a:xfrm>
          <a:off x="2265952" y="588540"/>
          <a:ext cx="1601198" cy="1640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pt-br" sz="1000" b="0" i="0" kern="1200" baseline="0">
              <a:solidFill>
                <a:schemeClr val="dk1"/>
              </a:solidFill>
              <a:effectLst/>
              <a:latin typeface="Segoe UI" panose="020B0502040204020203" pitchFamily="34" charset="0"/>
              <a:ea typeface="+mn-ea"/>
              <a:cs typeface="Segoe UI" panose="020B0502040204020203" pitchFamily="34" charset="0"/>
            </a:rPr>
            <a:t>Você vê a Lista de Campos da Tabela Dinâmica à direita? Ótimo! (Se não vê,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pt-br" sz="1000" b="0" i="0" kern="1200" baseline="0">
              <a:solidFill>
                <a:schemeClr val="dk1"/>
              </a:solidFill>
              <a:effectLst/>
              <a:latin typeface="Segoe UI" panose="020B0502040204020203" pitchFamily="34" charset="0"/>
              <a:ea typeface="+mn-ea"/>
              <a:cs typeface="Segoe UI" panose="020B0502040204020203" pitchFamily="34" charset="0"/>
            </a:rPr>
            <a:t>clique com o botão direito do mouse na Tabela Dinâmica abaixo e selecione </a:t>
          </a:r>
          <a:r>
            <a:rPr lang="pt-br" sz="1000" b="1" i="0" kern="1200" baseline="0">
              <a:solidFill>
                <a:schemeClr val="dk1"/>
              </a:solidFill>
              <a:effectLst/>
              <a:latin typeface="Segoe UI" panose="020B0502040204020203" pitchFamily="34" charset="0"/>
              <a:ea typeface="+mn-ea"/>
              <a:cs typeface="Segoe UI" panose="020B0502040204020203" pitchFamily="34" charset="0"/>
            </a:rPr>
            <a:t>Mostrar Lista de Campos</a:t>
          </a:r>
          <a:r>
            <a:rPr lang="pt-br" sz="1000" b="0" i="0" kern="1200" baseline="0">
              <a:solidFill>
                <a:schemeClr val="dk1"/>
              </a:solidFill>
              <a:effectLst/>
              <a:latin typeface="Segoe UI" panose="020B0502040204020203" pitchFamily="34" charset="0"/>
              <a:ea typeface="+mn-ea"/>
              <a:cs typeface="Segoe UI" panose="020B0502040204020203" pitchFamily="34" charset="0"/>
            </a:rPr>
            <a:t>.)</a:t>
          </a:r>
          <a:endParaRPr lang="sq-AL" sz="1000" b="0">
            <a:effectLst/>
            <a:latin typeface="Segoe UI" panose="020B0502040204020203" pitchFamily="34" charset="0"/>
            <a:cs typeface="Segoe UI" panose="020B0502040204020203" pitchFamily="34" charset="0"/>
          </a:endParaRPr>
        </a:p>
      </xdr:txBody>
    </xdr:sp>
    <xdr:clientData/>
  </xdr:twoCellAnchor>
  <xdr:twoCellAnchor editAs="absolute">
    <xdr:from>
      <xdr:col>4</xdr:col>
      <xdr:colOff>325413</xdr:colOff>
      <xdr:row>3</xdr:row>
      <xdr:rowOff>17040</xdr:rowOff>
    </xdr:from>
    <xdr:to>
      <xdr:col>7</xdr:col>
      <xdr:colOff>276225</xdr:colOff>
      <xdr:row>12</xdr:row>
      <xdr:rowOff>0</xdr:rowOff>
    </xdr:to>
    <xdr:sp macro="" textlink="" fLocksText="0">
      <xdr:nvSpPr>
        <xdr:cNvPr id="4" name="txt_Prática3" descr="Drag the fields into position so that you can see:&#10;• Each sales rep its own column field.&#10;• Seasons on the left&#10;• Products indented under the seasons.">
          <a:extLst>
            <a:ext uri="{FF2B5EF4-FFF2-40B4-BE49-F238E27FC236}">
              <a16:creationId xmlns:a16="http://schemas.microsoft.com/office/drawing/2014/main" id="{F9302DD2-384C-4B49-A742-0385B25275CE}"/>
            </a:ext>
          </a:extLst>
        </xdr:cNvPr>
        <xdr:cNvSpPr txBox="1"/>
      </xdr:nvSpPr>
      <xdr:spPr>
        <a:xfrm>
          <a:off x="4106838" y="588540"/>
          <a:ext cx="1741512" cy="1697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Arraste os campos para a posição para que você possa ver que:
• Cada representante de vendas possui seu próprio campo de coluna.
• As estações à esquerda.
• Os produtos recuados abaixo das estações.</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5" name="shp_Prática1" descr="Step 1">
          <a:extLst>
            <a:ext uri="{FF2B5EF4-FFF2-40B4-BE49-F238E27FC236}">
              <a16:creationId xmlns:a16="http://schemas.microsoft.com/office/drawing/2014/main" id="{F77FC8B3-CF1F-4232-B7BE-59A37C8CBCF4}"/>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1</xdr:col>
      <xdr:colOff>1310573</xdr:colOff>
      <xdr:row>3</xdr:row>
      <xdr:rowOff>17040</xdr:rowOff>
    </xdr:from>
    <xdr:to>
      <xdr:col>1</xdr:col>
      <xdr:colOff>1685477</xdr:colOff>
      <xdr:row>5</xdr:row>
      <xdr:rowOff>10944</xdr:rowOff>
    </xdr:to>
    <xdr:sp macro="" textlink="" fLocksText="0">
      <xdr:nvSpPr>
        <xdr:cNvPr id="6" name="shp_Prática2" descr="Step 2">
          <a:extLst>
            <a:ext uri="{FF2B5EF4-FFF2-40B4-BE49-F238E27FC236}">
              <a16:creationId xmlns:a16="http://schemas.microsoft.com/office/drawing/2014/main" id="{83BB449C-6D9E-461F-94B0-4D1EC60F7F24}"/>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3</xdr:col>
      <xdr:colOff>701973</xdr:colOff>
      <xdr:row>3</xdr:row>
      <xdr:rowOff>17040</xdr:rowOff>
    </xdr:from>
    <xdr:to>
      <xdr:col>4</xdr:col>
      <xdr:colOff>362502</xdr:colOff>
      <xdr:row>5</xdr:row>
      <xdr:rowOff>10944</xdr:rowOff>
    </xdr:to>
    <xdr:sp macro="" textlink="" fLocksText="0">
      <xdr:nvSpPr>
        <xdr:cNvPr id="7" name="shp_Prática3" descr="Step 3">
          <a:extLst>
            <a:ext uri="{FF2B5EF4-FFF2-40B4-BE49-F238E27FC236}">
              <a16:creationId xmlns:a16="http://schemas.microsoft.com/office/drawing/2014/main" id="{322BB638-1679-44A6-9713-AEA4ADBBB88A}"/>
            </a:ext>
          </a:extLst>
        </xdr:cNvPr>
        <xdr:cNvSpPr/>
      </xdr:nvSpPr>
      <xdr:spPr>
        <a:xfrm>
          <a:off x="3769023"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75818</xdr:colOff>
      <xdr:row>2</xdr:row>
      <xdr:rowOff>21336</xdr:rowOff>
    </xdr:to>
    <xdr:sp macro="" textlink="" fLocksText="0">
      <xdr:nvSpPr>
        <xdr:cNvPr id="8" name="txt_PráticaCabeçalho" descr="Practice">
          <a:extLst>
            <a:ext uri="{FF2B5EF4-FFF2-40B4-BE49-F238E27FC236}">
              <a16:creationId xmlns:a16="http://schemas.microsoft.com/office/drawing/2014/main" id="{A52E07C1-0AE0-45B0-8800-0A38F1680D39}"/>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Prática</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613975</xdr:colOff>
      <xdr:row>3</xdr:row>
      <xdr:rowOff>17040</xdr:rowOff>
    </xdr:from>
    <xdr:to>
      <xdr:col>9</xdr:col>
      <xdr:colOff>537774</xdr:colOff>
      <xdr:row>6</xdr:row>
      <xdr:rowOff>85725</xdr:rowOff>
    </xdr:to>
    <xdr:sp macro="" textlink="" fLocksText="0">
      <xdr:nvSpPr>
        <xdr:cNvPr id="9" name="txt_Prática4" descr="In the winter, how many grapefruits did Dave sell?">
          <a:extLst>
            <a:ext uri="{FF2B5EF4-FFF2-40B4-BE49-F238E27FC236}">
              <a16:creationId xmlns:a16="http://schemas.microsoft.com/office/drawing/2014/main" id="{FCBDED11-EA97-4523-9393-AA448E4CFE99}"/>
            </a:ext>
          </a:extLst>
        </xdr:cNvPr>
        <xdr:cNvSpPr txBox="1"/>
      </xdr:nvSpPr>
      <xdr:spPr>
        <a:xfrm>
          <a:off x="6186100" y="588540"/>
          <a:ext cx="1323974" cy="640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Quantas toranjas Davi vendeu no inverno?</a:t>
          </a:r>
        </a:p>
      </xdr:txBody>
    </xdr:sp>
    <xdr:clientData/>
  </xdr:twoCellAnchor>
  <xdr:twoCellAnchor editAs="absolute">
    <xdr:from>
      <xdr:col>7</xdr:col>
      <xdr:colOff>202911</xdr:colOff>
      <xdr:row>3</xdr:row>
      <xdr:rowOff>17040</xdr:rowOff>
    </xdr:from>
    <xdr:to>
      <xdr:col>7</xdr:col>
      <xdr:colOff>577815</xdr:colOff>
      <xdr:row>5</xdr:row>
      <xdr:rowOff>10944</xdr:rowOff>
    </xdr:to>
    <xdr:sp macro="" textlink="" fLocksText="0">
      <xdr:nvSpPr>
        <xdr:cNvPr id="10" name="shp_Prática4" descr="Step 4">
          <a:extLst>
            <a:ext uri="{FF2B5EF4-FFF2-40B4-BE49-F238E27FC236}">
              <a16:creationId xmlns:a16="http://schemas.microsoft.com/office/drawing/2014/main" id="{D79E7C31-121E-4FDF-AF13-6154B702278E}"/>
            </a:ext>
          </a:extLst>
        </xdr:cNvPr>
        <xdr:cNvSpPr/>
      </xdr:nvSpPr>
      <xdr:spPr>
        <a:xfrm>
          <a:off x="5775036"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r>
            <a:rPr lang="pt-br" sz="1600" kern="1200">
              <a:solidFill>
                <a:schemeClr val="lt1"/>
              </a:solidFill>
              <a:latin typeface="Segoe UI Semibold" panose="020B0702040204020203" pitchFamily="34" charset="0"/>
              <a:ea typeface="+mn-ea"/>
              <a:cs typeface="Segoe UI Semibold" panose="020B0702040204020203" pitchFamily="34" charset="0"/>
            </a:rPr>
            <a:t>4</a:t>
          </a:r>
        </a:p>
      </xdr:txBody>
    </xdr:sp>
    <xdr:clientData/>
  </xdr:twoCellAnchor>
  <xdr:twoCellAnchor editAs="absolute">
    <xdr:from>
      <xdr:col>0</xdr:col>
      <xdr:colOff>0</xdr:colOff>
      <xdr:row>37</xdr:row>
      <xdr:rowOff>57150</xdr:rowOff>
    </xdr:from>
    <xdr:to>
      <xdr:col>10</xdr:col>
      <xdr:colOff>75818</xdr:colOff>
      <xdr:row>40</xdr:row>
      <xdr:rowOff>153162</xdr:rowOff>
    </xdr:to>
    <xdr:sp macro="" textlink="" fLocksText="0">
      <xdr:nvSpPr>
        <xdr:cNvPr id="11" name="txt_PráticaRodapé">
          <a:extLst>
            <a:ext uri="{FF2B5EF4-FFF2-40B4-BE49-F238E27FC236}">
              <a16:creationId xmlns:a16="http://schemas.microsoft.com/office/drawing/2014/main" id="{43BA93A5-AFEA-445D-9799-83EBF2FC1911}"/>
            </a:ext>
          </a:extLst>
        </xdr:cNvPr>
        <xdr:cNvSpPr txBox="1"/>
      </xdr:nvSpPr>
      <xdr:spPr>
        <a:xfrm>
          <a:off x="0" y="71056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26988</xdr:colOff>
      <xdr:row>38</xdr:row>
      <xdr:rowOff>22098</xdr:rowOff>
    </xdr:from>
    <xdr:to>
      <xdr:col>9</xdr:col>
      <xdr:colOff>519620</xdr:colOff>
      <xdr:row>39</xdr:row>
      <xdr:rowOff>188214</xdr:rowOff>
    </xdr:to>
    <xdr:sp macro="" textlink="" fLocksText="0">
      <xdr:nvSpPr>
        <xdr:cNvPr id="13" name="txt_Prática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B4217FDD-B8A3-430F-923C-9B4DFF6288E4}"/>
            </a:ext>
          </a:extLst>
        </xdr:cNvPr>
        <xdr:cNvSpPr/>
      </xdr:nvSpPr>
      <xdr:spPr>
        <a:xfrm>
          <a:off x="6261100" y="72610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clientData/>
  </xdr:twoCellAnchor>
  <xdr:twoCellAnchor editAs="absolute">
    <xdr:from>
      <xdr:col>0</xdr:col>
      <xdr:colOff>304800</xdr:colOff>
      <xdr:row>38</xdr:row>
      <xdr:rowOff>22098</xdr:rowOff>
    </xdr:from>
    <xdr:to>
      <xdr:col>1</xdr:col>
      <xdr:colOff>902208</xdr:colOff>
      <xdr:row>39</xdr:row>
      <xdr:rowOff>188214</xdr:rowOff>
    </xdr:to>
    <xdr:sp macro="" textlink="" fLocksText="0">
      <xdr:nvSpPr>
        <xdr:cNvPr id="14" name="txt_Prática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AEB588DA-1AB8-4278-9502-7317D3BB1594}"/>
            </a:ext>
          </a:extLst>
        </xdr:cNvPr>
        <xdr:cNvSpPr/>
      </xdr:nvSpPr>
      <xdr:spPr>
        <a:xfrm flipH="1">
          <a:off x="304800" y="72610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202165</xdr:colOff>
      <xdr:row>13</xdr:row>
      <xdr:rowOff>83872</xdr:rowOff>
    </xdr:from>
    <xdr:to>
      <xdr:col>1</xdr:col>
      <xdr:colOff>6276975</xdr:colOff>
      <xdr:row>13</xdr:row>
      <xdr:rowOff>83872</xdr:rowOff>
    </xdr:to>
    <xdr:cxnSp macro="">
      <xdr:nvCxnSpPr>
        <xdr:cNvPr id="2" name="Conector reto 1">
          <a:extLst>
            <a:ext uri="{FF2B5EF4-FFF2-40B4-BE49-F238E27FC236}">
              <a16:creationId xmlns:a16="http://schemas.microsoft.com/office/drawing/2014/main" id="{83FC1E8B-BEDA-4C45-80B4-CA6FAEBB71A2}"/>
            </a:ext>
          </a:extLst>
        </xdr:cNvPr>
        <xdr:cNvCxnSpPr/>
      </xdr:nvCxnSpPr>
      <xdr:spPr>
        <a:xfrm>
          <a:off x="792715" y="2617522"/>
          <a:ext cx="6074810"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171450</xdr:colOff>
      <xdr:row>1</xdr:row>
      <xdr:rowOff>82550</xdr:rowOff>
    </xdr:from>
    <xdr:to>
      <xdr:col>2</xdr:col>
      <xdr:colOff>100275</xdr:colOff>
      <xdr:row>25</xdr:row>
      <xdr:rowOff>171450</xdr:rowOff>
    </xdr:to>
    <xdr:sp macro="" textlink="">
      <xdr:nvSpPr>
        <xdr:cNvPr id="3" name="Retângulo 2">
          <a:extLst>
            <a:ext uri="{FF2B5EF4-FFF2-40B4-BE49-F238E27FC236}">
              <a16:creationId xmlns:a16="http://schemas.microsoft.com/office/drawing/2014/main" id="{DA945815-357E-4462-8D0B-45A4CEB8ACE8}"/>
            </a:ext>
          </a:extLst>
        </xdr:cNvPr>
        <xdr:cNvSpPr/>
      </xdr:nvSpPr>
      <xdr:spPr>
        <a:xfrm>
          <a:off x="171450" y="263525"/>
          <a:ext cx="8568000" cy="4432300"/>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0</xdr:col>
      <xdr:colOff>171451</xdr:colOff>
      <xdr:row>7</xdr:row>
      <xdr:rowOff>25246</xdr:rowOff>
    </xdr:from>
    <xdr:to>
      <xdr:col>2</xdr:col>
      <xdr:colOff>100276</xdr:colOff>
      <xdr:row>26</xdr:row>
      <xdr:rowOff>95250</xdr:rowOff>
    </xdr:to>
    <xdr:sp macro="" textlink="">
      <xdr:nvSpPr>
        <xdr:cNvPr id="4" name="Retângulo 3">
          <a:extLst>
            <a:ext uri="{FF2B5EF4-FFF2-40B4-BE49-F238E27FC236}">
              <a16:creationId xmlns:a16="http://schemas.microsoft.com/office/drawing/2014/main" id="{54159935-7B91-4437-A02A-FBAD3FC45E5A}"/>
            </a:ext>
          </a:extLst>
        </xdr:cNvPr>
        <xdr:cNvSpPr/>
      </xdr:nvSpPr>
      <xdr:spPr>
        <a:xfrm>
          <a:off x="171451" y="1292071"/>
          <a:ext cx="8568000" cy="350852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189760</xdr:colOff>
      <xdr:row>7</xdr:row>
      <xdr:rowOff>9525</xdr:rowOff>
    </xdr:from>
    <xdr:to>
      <xdr:col>2</xdr:col>
      <xdr:colOff>387482</xdr:colOff>
      <xdr:row>12</xdr:row>
      <xdr:rowOff>28575</xdr:rowOff>
    </xdr:to>
    <xdr:sp macro="" textlink="">
      <xdr:nvSpPr>
        <xdr:cNvPr id="5" name="Mensagem de boas-vindas" descr="But we encourage you to keep going! There's more to discover...">
          <a:extLst>
            <a:ext uri="{FF2B5EF4-FFF2-40B4-BE49-F238E27FC236}">
              <a16:creationId xmlns:a16="http://schemas.microsoft.com/office/drawing/2014/main" id="{3069ED65-DB6A-482F-B7D1-4513872B138C}"/>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pt-br" sz="14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Continue aprendendo! Sempre há mais para aprender.</a:t>
          </a:r>
          <a:endParaRPr lang="en-US" sz="14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161105</xdr:colOff>
      <xdr:row>1</xdr:row>
      <xdr:rowOff>76200</xdr:rowOff>
    </xdr:from>
    <xdr:to>
      <xdr:col>3</xdr:col>
      <xdr:colOff>89930</xdr:colOff>
      <xdr:row>7</xdr:row>
      <xdr:rowOff>14567</xdr:rowOff>
    </xdr:to>
    <xdr:sp macro="" textlink="">
      <xdr:nvSpPr>
        <xdr:cNvPr id="6" name="Mensagem de boas-vindas" descr="Good job. You made it">
          <a:extLst>
            <a:ext uri="{FF2B5EF4-FFF2-40B4-BE49-F238E27FC236}">
              <a16:creationId xmlns:a16="http://schemas.microsoft.com/office/drawing/2014/main" id="{511FA78F-6B99-4F71-9A9E-BAF5589B198E}"/>
            </a:ext>
          </a:extLst>
        </xdr:cNvPr>
        <xdr:cNvSpPr txBox="1"/>
      </xdr:nvSpPr>
      <xdr:spPr>
        <a:xfrm>
          <a:off x="751655" y="257175"/>
          <a:ext cx="8568000"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pt-br" sz="2600" b="0" i="0" baseline="0">
              <a:solidFill>
                <a:schemeClr val="bg1"/>
              </a:solidFill>
              <a:effectLst/>
              <a:latin typeface="Segoe UI Light" pitchFamily="34" charset="0"/>
              <a:ea typeface="Segoe UI" pitchFamily="34" charset="0"/>
              <a:cs typeface="Segoe UI" pitchFamily="34" charset="0"/>
            </a:rPr>
            <a:t>Bom trabalho. As Tabelas Dinâmicas não são ótimas?</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1</xdr:col>
      <xdr:colOff>5961631</xdr:colOff>
      <xdr:row>12</xdr:row>
      <xdr:rowOff>39951</xdr:rowOff>
    </xdr:from>
    <xdr:to>
      <xdr:col>1</xdr:col>
      <xdr:colOff>7534275</xdr:colOff>
      <xdr:row>20</xdr:row>
      <xdr:rowOff>55191</xdr:rowOff>
    </xdr:to>
    <xdr:sp macro="" textlink="">
      <xdr:nvSpPr>
        <xdr:cNvPr id="10" name="Caixa de texto 9" descr="Community&#10;Connect with other Excel fans. They can help you, and you can help them.">
          <a:hlinkClick xmlns:r="http://schemas.openxmlformats.org/officeDocument/2006/relationships" r:id="rId1" tooltip="Selecione para se conectar à Comunidade tecnológica do Excel"/>
          <a:extLst>
            <a:ext uri="{FF2B5EF4-FFF2-40B4-BE49-F238E27FC236}">
              <a16:creationId xmlns:a16="http://schemas.microsoft.com/office/drawing/2014/main" id="{E7183862-E870-479F-8C1E-52256B7E8079}"/>
            </a:ext>
          </a:extLst>
        </xdr:cNvPr>
        <xdr:cNvSpPr txBox="1"/>
      </xdr:nvSpPr>
      <xdr:spPr>
        <a:xfrm>
          <a:off x="6552181" y="2211651"/>
          <a:ext cx="1572644"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200" b="1" baseline="0">
              <a:solidFill>
                <a:srgbClr val="217346"/>
              </a:solidFill>
              <a:effectLst/>
              <a:latin typeface="Segoe UI Light" panose="020B0502040204020203" pitchFamily="34" charset="0"/>
              <a:ea typeface="+mn-ea"/>
              <a:cs typeface="Segoe UI Light" panose="020B0502040204020203" pitchFamily="34" charset="0"/>
            </a:rPr>
            <a:t>Comunidade</a:t>
          </a:r>
          <a:endParaRPr lang="pt-br" sz="1200" b="0" baseline="0">
            <a:solidFill>
              <a:srgbClr val="217346"/>
            </a:solidFill>
            <a:effectLst/>
            <a:latin typeface="Segoe UI Light" panose="020B0502040204020203" pitchFamily="34" charset="0"/>
            <a:ea typeface="+mn-ea"/>
            <a:cs typeface="Segoe UI Light" panose="020B0502040204020203" pitchFamily="34" charset="0"/>
          </a:endParaRPr>
        </a:p>
        <a:p>
          <a:pPr algn="l" rtl="0"/>
          <a:r>
            <a:rPr lang="pt-br" sz="1200" baseline="0">
              <a:solidFill>
                <a:sysClr val="windowText" lastClr="000000"/>
              </a:solidFill>
              <a:effectLst/>
              <a:latin typeface="Segoe UI Light" panose="020B0502040204020203" pitchFamily="34" charset="0"/>
              <a:ea typeface="+mn-ea"/>
              <a:cs typeface="Segoe UI Light" panose="020B0502040204020203" pitchFamily="34" charset="0"/>
            </a:rPr>
            <a:t>Conecte-se a outros fãs do Excel. Eles podem ajudar você e você pode ajudá-los.</a:t>
          </a:r>
          <a:endParaRPr lang="en-US" sz="1100" baseline="0">
            <a:solidFill>
              <a:sysClr val="windowText" lastClr="000000"/>
            </a:solidFill>
            <a:effectLst/>
            <a:latin typeface="Segoe UI Light" panose="020B0502040204020203" pitchFamily="34" charset="0"/>
            <a:ea typeface="+mn-ea"/>
            <a:cs typeface="Segoe UI" panose="020B0502040204020203" pitchFamily="34" charset="0"/>
          </a:endParaRPr>
        </a:p>
      </xdr:txBody>
    </xdr:sp>
    <xdr:clientData/>
  </xdr:twoCellAnchor>
  <xdr:twoCellAnchor>
    <xdr:from>
      <xdr:col>1</xdr:col>
      <xdr:colOff>257175</xdr:colOff>
      <xdr:row>12</xdr:row>
      <xdr:rowOff>28574</xdr:rowOff>
    </xdr:from>
    <xdr:to>
      <xdr:col>1</xdr:col>
      <xdr:colOff>2781299</xdr:colOff>
      <xdr:row>22</xdr:row>
      <xdr:rowOff>160165</xdr:rowOff>
    </xdr:to>
    <xdr:grpSp>
      <xdr:nvGrpSpPr>
        <xdr:cNvPr id="22" name="Grupo 21">
          <a:extLst>
            <a:ext uri="{FF2B5EF4-FFF2-40B4-BE49-F238E27FC236}">
              <a16:creationId xmlns:a16="http://schemas.microsoft.com/office/drawing/2014/main" id="{E3B4C7F0-9938-4B48-8D4A-4723351D6137}"/>
            </a:ext>
          </a:extLst>
        </xdr:cNvPr>
        <xdr:cNvGrpSpPr/>
      </xdr:nvGrpSpPr>
      <xdr:grpSpPr>
        <a:xfrm>
          <a:off x="847725" y="2200274"/>
          <a:ext cx="2524124" cy="1941341"/>
          <a:chOff x="847725" y="2209799"/>
          <a:chExt cx="2524124" cy="1941341"/>
        </a:xfrm>
      </xdr:grpSpPr>
      <xdr:sp macro="" textlink="">
        <xdr:nvSpPr>
          <xdr:cNvPr id="13" name="Caixa de texto 12" descr="Learn more">
            <a:hlinkClick xmlns:r="http://schemas.openxmlformats.org/officeDocument/2006/relationships" r:id="rId2"/>
            <a:extLst>
              <a:ext uri="{FF2B5EF4-FFF2-40B4-BE49-F238E27FC236}">
                <a16:creationId xmlns:a16="http://schemas.microsoft.com/office/drawing/2014/main" id="{F4C33D48-0368-47FD-9637-91F0D88264A8}"/>
              </a:ext>
            </a:extLst>
          </xdr:cNvPr>
          <xdr:cNvSpPr txBox="1"/>
        </xdr:nvSpPr>
        <xdr:spPr>
          <a:xfrm>
            <a:off x="136207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200" u="sng" baseline="0">
                <a:solidFill>
                  <a:srgbClr val="217346"/>
                </a:solidFill>
                <a:effectLst/>
                <a:latin typeface="Segoe UI Semibold" panose="020B0702040204020203" pitchFamily="34" charset="0"/>
                <a:ea typeface="+mn-ea"/>
                <a:cs typeface="Segoe UI Semibold" panose="020B0702040204020203" pitchFamily="34" charset="0"/>
              </a:rPr>
              <a:t>Saiba mais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14" name="Caixa de texto 13" descr="More Pivot info&#10;Discover more you can do by reading this helpful article on PivotTables.">
            <a:hlinkClick xmlns:r="http://schemas.openxmlformats.org/officeDocument/2006/relationships" r:id="rId2" tooltip="Selecione para saber mais sobre as Tabelas Dinâmicas"/>
            <a:extLst>
              <a:ext uri="{FF2B5EF4-FFF2-40B4-BE49-F238E27FC236}">
                <a16:creationId xmlns:a16="http://schemas.microsoft.com/office/drawing/2014/main" id="{404F5309-E1AE-4E66-910F-9CCC95E3951B}"/>
              </a:ext>
            </a:extLst>
          </xdr:cNvPr>
          <xdr:cNvSpPr txBox="1"/>
        </xdr:nvSpPr>
        <xdr:spPr>
          <a:xfrm>
            <a:off x="1362072" y="2209799"/>
            <a:ext cx="2009777"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200" b="1" baseline="0">
                <a:solidFill>
                  <a:srgbClr val="217346"/>
                </a:solidFill>
                <a:effectLst/>
                <a:latin typeface="Segoe UI Light" panose="020B0502040204020203" pitchFamily="34" charset="0"/>
                <a:ea typeface="+mn-ea"/>
                <a:cs typeface="Segoe UI Light" panose="020B0502040204020203" pitchFamily="34" charset="0"/>
              </a:rPr>
              <a:t>Mais informações dinâmicas</a:t>
            </a:r>
            <a:r>
              <a:rPr lang="pt-br" sz="1200" baseline="0">
                <a:solidFill>
                  <a:srgbClr val="217346"/>
                </a:solidFill>
                <a:effectLst/>
                <a:latin typeface="Segoe UI Light" panose="020B0502040204020203" pitchFamily="34" charset="0"/>
                <a:ea typeface="+mn-ea"/>
                <a:cs typeface="Segoe UI Light" panose="020B0502040204020203" pitchFamily="34" charset="0"/>
              </a:rPr>
              <a:t>
</a:t>
            </a:r>
            <a:r>
              <a:rPr lang="pt-br" sz="1200" baseline="0">
                <a:solidFill>
                  <a:sysClr val="windowText" lastClr="000000"/>
                </a:solidFill>
                <a:effectLst/>
                <a:latin typeface="Segoe UI Light" panose="020B0502040204020203" pitchFamily="34" charset="0"/>
                <a:ea typeface="+mn-ea"/>
                <a:cs typeface="Segoe UI Light" panose="020B0502040204020203" pitchFamily="34" charset="0"/>
              </a:rPr>
              <a:t>Descubra mais coisas que você pode fazer lendo este artigo útil sobre Tabelas Dinâmicas.</a:t>
            </a:r>
            <a:endParaRPr lang="en-US" sz="1100" baseline="0">
              <a:solidFill>
                <a:sysClr val="windowText" lastClr="000000"/>
              </a:solidFill>
              <a:effectLst/>
              <a:latin typeface="Segoe UI Light" panose="020B0502040204020203" pitchFamily="34" charset="0"/>
              <a:ea typeface="+mn-ea"/>
              <a:cs typeface="Segoe UI" panose="020B0502040204020203" pitchFamily="34" charset="0"/>
            </a:endParaRPr>
          </a:p>
        </xdr:txBody>
      </xdr:sp>
      <xdr:pic>
        <xdr:nvPicPr>
          <xdr:cNvPr id="15" name="Imagem 14">
            <a:hlinkClick xmlns:r="http://schemas.openxmlformats.org/officeDocument/2006/relationships" r:id="rId2" tooltip="Selecione para saber mais sobre as Tabelas Dinâmicas"/>
            <a:extLst>
              <a:ext uri="{FF2B5EF4-FFF2-40B4-BE49-F238E27FC236}">
                <a16:creationId xmlns:a16="http://schemas.microsoft.com/office/drawing/2014/main" id="{6A32F480-D3CA-4E6F-BA6D-55989F2B4E66}"/>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grpSp>
    <xdr:clientData/>
  </xdr:twoCellAnchor>
  <xdr:twoCellAnchor>
    <xdr:from>
      <xdr:col>1</xdr:col>
      <xdr:colOff>3183978</xdr:colOff>
      <xdr:row>12</xdr:row>
      <xdr:rowOff>38100</xdr:rowOff>
    </xdr:from>
    <xdr:to>
      <xdr:col>1</xdr:col>
      <xdr:colOff>5019675</xdr:colOff>
      <xdr:row>22</xdr:row>
      <xdr:rowOff>160165</xdr:rowOff>
    </xdr:to>
    <xdr:grpSp>
      <xdr:nvGrpSpPr>
        <xdr:cNvPr id="23" name="Grupo 22">
          <a:extLst>
            <a:ext uri="{FF2B5EF4-FFF2-40B4-BE49-F238E27FC236}">
              <a16:creationId xmlns:a16="http://schemas.microsoft.com/office/drawing/2014/main" id="{9F552F16-4CE0-4BBC-AE78-2EA091C3B227}"/>
            </a:ext>
          </a:extLst>
        </xdr:cNvPr>
        <xdr:cNvGrpSpPr/>
      </xdr:nvGrpSpPr>
      <xdr:grpSpPr>
        <a:xfrm>
          <a:off x="3774528" y="2209800"/>
          <a:ext cx="1835697" cy="1931815"/>
          <a:chOff x="2983953" y="2171700"/>
          <a:chExt cx="1835697" cy="1931815"/>
        </a:xfrm>
      </xdr:grpSpPr>
      <xdr:pic>
        <xdr:nvPicPr>
          <xdr:cNvPr id="16" name="Elemento gráfico 15">
            <a:hlinkClick xmlns:r="http://schemas.openxmlformats.org/officeDocument/2006/relationships" r:id="rId4" tooltip="Selecione para saber mais sobre como atualizar as Tabelas Dinâmicas"/>
            <a:extLst>
              <a:ext uri="{FF2B5EF4-FFF2-40B4-BE49-F238E27FC236}">
                <a16:creationId xmlns:a16="http://schemas.microsoft.com/office/drawing/2014/main" id="{26DC0DAA-ACD0-4AB0-8481-4011E98F8E4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flipH="1">
            <a:off x="2983953" y="2311031"/>
            <a:ext cx="281592" cy="281592"/>
          </a:xfrm>
          <a:prstGeom prst="rect">
            <a:avLst/>
          </a:prstGeom>
        </xdr:spPr>
      </xdr:pic>
      <xdr:sp macro="" textlink="">
        <xdr:nvSpPr>
          <xdr:cNvPr id="17" name="Caixa de texto 16" descr="About refresh&#10;Read this important article about how to refresh PivotTables. ">
            <a:hlinkClick xmlns:r="http://schemas.openxmlformats.org/officeDocument/2006/relationships" r:id="rId4" tooltip="Selecione para saber mais sobre como atualizar as Tabelas Dinâmicas"/>
            <a:extLst>
              <a:ext uri="{FF2B5EF4-FFF2-40B4-BE49-F238E27FC236}">
                <a16:creationId xmlns:a16="http://schemas.microsoft.com/office/drawing/2014/main" id="{E45C3434-160B-49B7-B3E2-240541ECEB77}"/>
              </a:ext>
            </a:extLst>
          </xdr:cNvPr>
          <xdr:cNvSpPr txBox="1"/>
        </xdr:nvSpPr>
        <xdr:spPr>
          <a:xfrm>
            <a:off x="3273314" y="2171700"/>
            <a:ext cx="1546336"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200" b="1" baseline="0">
                <a:solidFill>
                  <a:srgbClr val="217346"/>
                </a:solidFill>
                <a:effectLst/>
                <a:latin typeface="Segoe UI Light" panose="020B0502040204020203" pitchFamily="34" charset="0"/>
                <a:ea typeface="+mn-ea"/>
                <a:cs typeface="Segoe UI Light" panose="020B0502040204020203" pitchFamily="34" charset="0"/>
              </a:rPr>
              <a:t>Sobre a atualização</a:t>
            </a:r>
            <a:r>
              <a:rPr lang="pt-br" sz="1200" baseline="0">
                <a:solidFill>
                  <a:srgbClr val="217346"/>
                </a:solidFill>
                <a:effectLst/>
                <a:latin typeface="Segoe UI Light" panose="020B0502040204020203" pitchFamily="34" charset="0"/>
                <a:ea typeface="+mn-ea"/>
                <a:cs typeface="Segoe UI Light" panose="020B0502040204020203" pitchFamily="34" charset="0"/>
              </a:rPr>
              <a:t>
</a:t>
            </a:r>
            <a:r>
              <a:rPr lang="pt-br" sz="1200" baseline="0">
                <a:solidFill>
                  <a:sysClr val="windowText" lastClr="000000"/>
                </a:solidFill>
                <a:effectLst/>
                <a:latin typeface="Segoe UI Light" panose="020B0502040204020203" pitchFamily="34" charset="0"/>
                <a:ea typeface="+mn-ea"/>
                <a:cs typeface="Segoe UI Light" panose="020B0502040204020203" pitchFamily="34" charset="0"/>
              </a:rPr>
              <a:t>Leia este artigo importante sobre como atualizar Tabelas Dinâmicas. </a:t>
            </a:r>
            <a:endParaRPr lang="en-US" sz="1100" baseline="0">
              <a:solidFill>
                <a:sysClr val="windowText" lastClr="000000"/>
              </a:solidFill>
              <a:effectLst/>
              <a:latin typeface="Segoe UI Light" panose="020B0502040204020203" pitchFamily="34" charset="0"/>
              <a:ea typeface="+mn-ea"/>
              <a:cs typeface="Segoe UI" panose="020B0502040204020203" pitchFamily="34" charset="0"/>
            </a:endParaRPr>
          </a:p>
        </xdr:txBody>
      </xdr:sp>
      <xdr:sp macro="" textlink="">
        <xdr:nvSpPr>
          <xdr:cNvPr id="18" name="Caixa de texto 17" descr="Learn more">
            <a:hlinkClick xmlns:r="http://schemas.openxmlformats.org/officeDocument/2006/relationships" r:id="rId4" tooltip="Selecione para saber mais sobre como atualizar as Tabelas Dinâmicas"/>
            <a:extLst>
              <a:ext uri="{FF2B5EF4-FFF2-40B4-BE49-F238E27FC236}">
                <a16:creationId xmlns:a16="http://schemas.microsoft.com/office/drawing/2014/main" id="{D5C76820-F0A8-4797-989E-E19891768845}"/>
              </a:ext>
            </a:extLst>
          </xdr:cNvPr>
          <xdr:cNvSpPr txBox="1"/>
        </xdr:nvSpPr>
        <xdr:spPr>
          <a:xfrm>
            <a:off x="3286124" y="3680890"/>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200" u="sng" baseline="0">
                <a:solidFill>
                  <a:srgbClr val="217346"/>
                </a:solidFill>
                <a:effectLst/>
                <a:latin typeface="Segoe UI Semibold" panose="020B0702040204020203" pitchFamily="34" charset="0"/>
                <a:ea typeface="+mn-ea"/>
                <a:cs typeface="Segoe UI Semibold" panose="020B0702040204020203" pitchFamily="34" charset="0"/>
              </a:rPr>
              <a:t>Saiba mais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grpSp>
    <xdr:clientData/>
  </xdr:twoCellAnchor>
  <xdr:twoCellAnchor editAs="absolute">
    <xdr:from>
      <xdr:col>1</xdr:col>
      <xdr:colOff>5981699</xdr:colOff>
      <xdr:row>20</xdr:row>
      <xdr:rowOff>109015</xdr:rowOff>
    </xdr:from>
    <xdr:to>
      <xdr:col>1</xdr:col>
      <xdr:colOff>7658101</xdr:colOff>
      <xdr:row>23</xdr:row>
      <xdr:rowOff>152400</xdr:rowOff>
    </xdr:to>
    <xdr:sp macro="" textlink="">
      <xdr:nvSpPr>
        <xdr:cNvPr id="20" name="Caixa de texto 19" descr="Learn more">
          <a:hlinkClick xmlns:r="http://schemas.openxmlformats.org/officeDocument/2006/relationships" r:id="rId1" tooltip="Selecione para se conectar à Comunidade tecnológica do Excel"/>
          <a:extLst>
            <a:ext uri="{FF2B5EF4-FFF2-40B4-BE49-F238E27FC236}">
              <a16:creationId xmlns:a16="http://schemas.microsoft.com/office/drawing/2014/main" id="{A906CB9F-D84E-44A9-8F0E-E96C8C3B2BF4}"/>
            </a:ext>
          </a:extLst>
        </xdr:cNvPr>
        <xdr:cNvSpPr txBox="1"/>
      </xdr:nvSpPr>
      <xdr:spPr>
        <a:xfrm>
          <a:off x="6572249" y="3728515"/>
          <a:ext cx="1676402" cy="586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pt-br" sz="1200" u="sng" baseline="0">
              <a:solidFill>
                <a:srgbClr val="217346"/>
              </a:solidFill>
              <a:effectLst/>
              <a:latin typeface="Segoe UI Semibold" panose="020B0702040204020203" pitchFamily="34" charset="0"/>
              <a:ea typeface="+mn-ea"/>
              <a:cs typeface="Segoe UI Semibold" panose="020B0702040204020203" pitchFamily="34" charset="0"/>
            </a:rPr>
            <a:t>Saiba mais </a:t>
          </a:r>
        </a:p>
        <a:p>
          <a:pPr algn="l" rtl="0"/>
          <a:r>
            <a:rPr lang="pt-br" sz="1200" u="sng" baseline="0">
              <a:solidFill>
                <a:srgbClr val="217346"/>
              </a:solidFill>
              <a:effectLst/>
              <a:latin typeface="Segoe UI Semibold" panose="020B0702040204020203" pitchFamily="34" charset="0"/>
              <a:ea typeface="+mn-ea"/>
              <a:cs typeface="Segoe UI Semibold" panose="020B0702040204020203" pitchFamily="34" charset="0"/>
            </a:rPr>
            <a:t>(somente em inglês)</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5314950</xdr:colOff>
      <xdr:row>12</xdr:row>
      <xdr:rowOff>95250</xdr:rowOff>
    </xdr:from>
    <xdr:to>
      <xdr:col>1</xdr:col>
      <xdr:colOff>5984160</xdr:colOff>
      <xdr:row>14</xdr:row>
      <xdr:rowOff>163068</xdr:rowOff>
    </xdr:to>
    <xdr:pic>
      <xdr:nvPicPr>
        <xdr:cNvPr id="21" name="Imagem 20" descr="Community">
          <a:hlinkClick xmlns:r="http://schemas.openxmlformats.org/officeDocument/2006/relationships" r:id="rId1" tooltip="Selecione para se conectar à Comunidade tecnológica do Excel"/>
          <a:extLst>
            <a:ext uri="{FF2B5EF4-FFF2-40B4-BE49-F238E27FC236}">
              <a16:creationId xmlns:a16="http://schemas.microsoft.com/office/drawing/2014/main" id="{60572BA1-BD2B-4F43-B3C9-B66E69C66FA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905500"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494918</xdr:colOff>
      <xdr:row>21</xdr:row>
      <xdr:rowOff>121683</xdr:rowOff>
    </xdr:to>
    <xdr:grpSp>
      <xdr:nvGrpSpPr>
        <xdr:cNvPr id="2" name="grp_GuieMe">
          <a:extLst>
            <a:ext uri="{FF2B5EF4-FFF2-40B4-BE49-F238E27FC236}">
              <a16:creationId xmlns:a16="http://schemas.microsoft.com/office/drawing/2014/main" id="{0163F57D-6E0F-4B43-9E03-9A087FCD67B2}"/>
            </a:ext>
          </a:extLst>
        </xdr:cNvPr>
        <xdr:cNvGrpSpPr/>
      </xdr:nvGrpSpPr>
      <xdr:grpSpPr>
        <a:xfrm>
          <a:off x="0" y="0"/>
          <a:ext cx="7781543" cy="4103133"/>
          <a:chOff x="0" y="0"/>
          <a:chExt cx="7781543" cy="4267962"/>
        </a:xfrm>
      </xdr:grpSpPr>
      <xdr:sp macro="" textlink="">
        <xdr:nvSpPr>
          <xdr:cNvPr id="3" name="txt_GuieMeCabeçalho" descr="But when you first look at a PivotTable, you might find that you need more answers out of it.">
            <a:extLst>
              <a:ext uri="{FF2B5EF4-FFF2-40B4-BE49-F238E27FC236}">
                <a16:creationId xmlns:a16="http://schemas.microsoft.com/office/drawing/2014/main" id="{76F5F9BA-9587-4602-95C4-3FCEE45813B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Quando analisar uma Tabela Dinâmica pela primeira vez,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talvez ache que precisa de mais respostas. </a:t>
            </a:r>
          </a:p>
        </xdr:txBody>
      </xdr:sp>
      <xdr:sp macro="" textlink="">
        <xdr:nvSpPr>
          <xdr:cNvPr id="4" name="txt_GuieMeRodapé">
            <a:extLst>
              <a:ext uri="{FF2B5EF4-FFF2-40B4-BE49-F238E27FC236}">
                <a16:creationId xmlns:a16="http://schemas.microsoft.com/office/drawing/2014/main" id="{5606B571-AC2C-49B3-9358-149921868111}"/>
              </a:ext>
            </a:extLst>
          </xdr:cNvPr>
          <xdr:cNvSpPr txBox="1"/>
        </xdr:nvSpPr>
        <xdr:spPr>
          <a:xfrm>
            <a:off x="0" y="36004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53F2B1CA-0CE9-46DA-AB24-B8BB1F266533}"/>
              </a:ext>
            </a:extLst>
          </xdr:cNvPr>
          <xdr:cNvSpPr/>
        </xdr:nvSpPr>
        <xdr:spPr>
          <a:xfrm>
            <a:off x="62611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709C67B5-018B-4213-8E1C-8C9CA4AE959F}"/>
              </a:ext>
            </a:extLst>
          </xdr:cNvPr>
          <xdr:cNvSpPr/>
        </xdr:nvSpPr>
        <xdr:spPr>
          <a:xfrm flipH="1">
            <a:off x="3048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5</xdr:col>
      <xdr:colOff>38101</xdr:colOff>
      <xdr:row>5</xdr:row>
      <xdr:rowOff>85735</xdr:rowOff>
    </xdr:from>
    <xdr:to>
      <xdr:col>6</xdr:col>
      <xdr:colOff>808117</xdr:colOff>
      <xdr:row>8</xdr:row>
      <xdr:rowOff>33992</xdr:rowOff>
    </xdr:to>
    <xdr:sp macro="" textlink="">
      <xdr:nvSpPr>
        <xdr:cNvPr id="8" name="txt_GuieMeBalão2" descr="What did Mom buy that was so expensive?">
          <a:extLst>
            <a:ext uri="{FF2B5EF4-FFF2-40B4-BE49-F238E27FC236}">
              <a16:creationId xmlns:a16="http://schemas.microsoft.com/office/drawing/2014/main" id="{72FEE2C1-1D5A-4CD5-9E31-5E55F078E5A7}"/>
            </a:ext>
          </a:extLst>
        </xdr:cNvPr>
        <xdr:cNvSpPr txBox="1"/>
      </xdr:nvSpPr>
      <xdr:spPr>
        <a:xfrm>
          <a:off x="3505201" y="1028710"/>
          <a:ext cx="1646316" cy="510232"/>
        </a:xfrm>
        <a:prstGeom prst="rect">
          <a:avLst/>
        </a:prstGeom>
        <a:solidFill>
          <a:srgbClr val="F4B183"/>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noProof="0">
              <a:effectLst/>
              <a:latin typeface="Calibri" panose="020F0502020204030204" pitchFamily="34" charset="0"/>
              <a:ea typeface="Calibri" panose="020F0502020204030204" pitchFamily="34" charset="0"/>
              <a:cs typeface="Calibri" panose="020F0502020204030204" pitchFamily="34" charset="0"/>
            </a:rPr>
            <a:t>Em que cada pessoa gastou dinheiro?</a:t>
          </a:r>
        </a:p>
      </xdr:txBody>
    </xdr:sp>
    <xdr:clientData/>
  </xdr:twoCellAnchor>
  <xdr:twoCellAnchor editAs="absolute">
    <xdr:from>
      <xdr:col>5</xdr:col>
      <xdr:colOff>199270</xdr:colOff>
      <xdr:row>8</xdr:row>
      <xdr:rowOff>47630</xdr:rowOff>
    </xdr:from>
    <xdr:to>
      <xdr:col>5</xdr:col>
      <xdr:colOff>199270</xdr:colOff>
      <xdr:row>9</xdr:row>
      <xdr:rowOff>145963</xdr:rowOff>
    </xdr:to>
    <xdr:cxnSp macro="">
      <xdr:nvCxnSpPr>
        <xdr:cNvPr id="9" name="shp_SetaReta">
          <a:extLst>
            <a:ext uri="{FF2B5EF4-FFF2-40B4-BE49-F238E27FC236}">
              <a16:creationId xmlns:a16="http://schemas.microsoft.com/office/drawing/2014/main" id="{237388AB-0E48-428F-99DB-FA7C284CF585}"/>
            </a:ext>
          </a:extLst>
        </xdr:cNvPr>
        <xdr:cNvCxnSpPr/>
      </xdr:nvCxnSpPr>
      <xdr:spPr>
        <a:xfrm flipV="1">
          <a:off x="3666370" y="1552580"/>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180975</xdr:colOff>
      <xdr:row>9</xdr:row>
      <xdr:rowOff>28586</xdr:rowOff>
    </xdr:from>
    <xdr:to>
      <xdr:col>8</xdr:col>
      <xdr:colOff>798591</xdr:colOff>
      <xdr:row>11</xdr:row>
      <xdr:rowOff>157818</xdr:rowOff>
    </xdr:to>
    <xdr:sp macro="" textlink="">
      <xdr:nvSpPr>
        <xdr:cNvPr id="10" name="txt_GuieMeBalão3" descr="When did these purchases happen?">
          <a:extLst>
            <a:ext uri="{FF2B5EF4-FFF2-40B4-BE49-F238E27FC236}">
              <a16:creationId xmlns:a16="http://schemas.microsoft.com/office/drawing/2014/main" id="{6777C7AC-4BD4-4AA6-9E3A-A88922D3D22E}"/>
            </a:ext>
          </a:extLst>
        </xdr:cNvPr>
        <xdr:cNvSpPr txBox="1"/>
      </xdr:nvSpPr>
      <xdr:spPr>
        <a:xfrm>
          <a:off x="5514975" y="1724036"/>
          <a:ext cx="1608216" cy="510232"/>
        </a:xfrm>
        <a:prstGeom prst="rect">
          <a:avLst/>
        </a:prstGeom>
        <a:solidFill>
          <a:srgbClr val="B4C6E7"/>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noProof="0">
              <a:effectLst/>
              <a:latin typeface="Calibri" panose="020F0502020204030204" pitchFamily="34" charset="0"/>
              <a:ea typeface="Calibri" panose="020F0502020204030204" pitchFamily="34" charset="0"/>
              <a:cs typeface="Calibri" panose="020F0502020204030204" pitchFamily="34" charset="0"/>
            </a:rPr>
            <a:t>O que a Mãe comprou que foi tão caro?</a:t>
          </a:r>
        </a:p>
      </xdr:txBody>
    </xdr:sp>
    <xdr:clientData/>
  </xdr:twoCellAnchor>
  <xdr:twoCellAnchor editAs="absolute">
    <xdr:from>
      <xdr:col>2</xdr:col>
      <xdr:colOff>247650</xdr:colOff>
      <xdr:row>8</xdr:row>
      <xdr:rowOff>161935</xdr:rowOff>
    </xdr:from>
    <xdr:to>
      <xdr:col>4</xdr:col>
      <xdr:colOff>208041</xdr:colOff>
      <xdr:row>11</xdr:row>
      <xdr:rowOff>100667</xdr:rowOff>
    </xdr:to>
    <xdr:sp macro="" textlink="">
      <xdr:nvSpPr>
        <xdr:cNvPr id="11" name="txt_GuieMeBalão1" descr="What did each person spend money on?">
          <a:extLst>
            <a:ext uri="{FF2B5EF4-FFF2-40B4-BE49-F238E27FC236}">
              <a16:creationId xmlns:a16="http://schemas.microsoft.com/office/drawing/2014/main" id="{3AAC450C-5889-4BFA-A9B5-D400C8B75868}"/>
            </a:ext>
          </a:extLst>
        </xdr:cNvPr>
        <xdr:cNvSpPr txBox="1"/>
      </xdr:nvSpPr>
      <xdr:spPr>
        <a:xfrm>
          <a:off x="1466850" y="1666885"/>
          <a:ext cx="1646316" cy="510232"/>
        </a:xfrm>
        <a:prstGeom prst="rect">
          <a:avLst/>
        </a:prstGeom>
        <a:solidFill>
          <a:srgbClr val="FFE699"/>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noProof="0">
              <a:effectLst/>
              <a:latin typeface="Calibri" panose="020F0502020204030204" pitchFamily="34" charset="0"/>
              <a:ea typeface="Calibri" panose="020F0502020204030204" pitchFamily="34" charset="0"/>
              <a:cs typeface="Calibri" panose="020F0502020204030204" pitchFamily="34" charset="0"/>
            </a:rPr>
            <a:t>Quando ocorreram essas compras?</a:t>
          </a:r>
        </a:p>
      </xdr:txBody>
    </xdr:sp>
    <xdr:clientData/>
  </xdr:twoCellAnchor>
  <xdr:twoCellAnchor>
    <xdr:from>
      <xdr:col>3</xdr:col>
      <xdr:colOff>688144</xdr:colOff>
      <xdr:row>10</xdr:row>
      <xdr:rowOff>60265</xdr:rowOff>
    </xdr:from>
    <xdr:to>
      <xdr:col>5</xdr:col>
      <xdr:colOff>268939</xdr:colOff>
      <xdr:row>13</xdr:row>
      <xdr:rowOff>2717</xdr:rowOff>
    </xdr:to>
    <xdr:sp macro="" textlink="">
      <xdr:nvSpPr>
        <xdr:cNvPr id="12" name="shp_SetaCurva">
          <a:extLst>
            <a:ext uri="{FF2B5EF4-FFF2-40B4-BE49-F238E27FC236}">
              <a16:creationId xmlns:a16="http://schemas.microsoft.com/office/drawing/2014/main" id="{B71C3636-DAED-4D63-BABE-93BA3CA33E83}"/>
            </a:ext>
          </a:extLst>
        </xdr:cNvPr>
        <xdr:cNvSpPr/>
      </xdr:nvSpPr>
      <xdr:spPr>
        <a:xfrm rot="11700000">
          <a:off x="2783644" y="1946215"/>
          <a:ext cx="952395" cy="513952"/>
        </a:xfrm>
        <a:prstGeom prst="arc">
          <a:avLst>
            <a:gd name="adj1" fmla="val 15041774"/>
            <a:gd name="adj2" fmla="val 20877560"/>
          </a:avLst>
        </a:prstGeom>
        <a:ln w="19050">
          <a:solidFill>
            <a:srgbClr val="217346"/>
          </a:solidFill>
          <a:prstDash val="sysDot"/>
          <a:headEnd type="triangl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xdr:from>
      <xdr:col>6</xdr:col>
      <xdr:colOff>754818</xdr:colOff>
      <xdr:row>10</xdr:row>
      <xdr:rowOff>107893</xdr:rowOff>
    </xdr:from>
    <xdr:to>
      <xdr:col>7</xdr:col>
      <xdr:colOff>516588</xdr:colOff>
      <xdr:row>13</xdr:row>
      <xdr:rowOff>50345</xdr:rowOff>
    </xdr:to>
    <xdr:sp macro="" textlink="">
      <xdr:nvSpPr>
        <xdr:cNvPr id="13" name="shp_SetaCurva" descr="Arrow">
          <a:extLst>
            <a:ext uri="{FF2B5EF4-FFF2-40B4-BE49-F238E27FC236}">
              <a16:creationId xmlns:a16="http://schemas.microsoft.com/office/drawing/2014/main" id="{FFA19B5E-4AA3-4969-93C6-1A4252EC873B}"/>
            </a:ext>
          </a:extLst>
        </xdr:cNvPr>
        <xdr:cNvSpPr/>
      </xdr:nvSpPr>
      <xdr:spPr>
        <a:xfrm rot="9900000" flipH="1">
          <a:off x="5098218" y="1993843"/>
          <a:ext cx="752370" cy="513952"/>
        </a:xfrm>
        <a:prstGeom prst="arc">
          <a:avLst>
            <a:gd name="adj1" fmla="val 15041774"/>
            <a:gd name="adj2" fmla="val 20877560"/>
          </a:avLst>
        </a:prstGeom>
        <a:ln w="19050">
          <a:solidFill>
            <a:srgbClr val="217346"/>
          </a:solidFill>
          <a:prstDash val="sysDot"/>
          <a:headEnd type="triangl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494918</xdr:colOff>
      <xdr:row>21</xdr:row>
      <xdr:rowOff>121683</xdr:rowOff>
    </xdr:to>
    <xdr:grpSp>
      <xdr:nvGrpSpPr>
        <xdr:cNvPr id="2" name="grp_GuieMe">
          <a:extLst>
            <a:ext uri="{FF2B5EF4-FFF2-40B4-BE49-F238E27FC236}">
              <a16:creationId xmlns:a16="http://schemas.microsoft.com/office/drawing/2014/main" id="{F942036C-7421-495F-9C3C-6F8C9F7862FC}"/>
            </a:ext>
          </a:extLst>
        </xdr:cNvPr>
        <xdr:cNvGrpSpPr/>
      </xdr:nvGrpSpPr>
      <xdr:grpSpPr>
        <a:xfrm>
          <a:off x="0" y="0"/>
          <a:ext cx="7781543" cy="4103133"/>
          <a:chOff x="0" y="0"/>
          <a:chExt cx="7781543" cy="4267962"/>
        </a:xfrm>
      </xdr:grpSpPr>
      <xdr:sp macro="" textlink="">
        <xdr:nvSpPr>
          <xdr:cNvPr id="3" name="txt_GuieMeCabeçalho" descr="These are all good questions but for the moment, lets focus on just one question.">
            <a:extLst>
              <a:ext uri="{FF2B5EF4-FFF2-40B4-BE49-F238E27FC236}">
                <a16:creationId xmlns:a16="http://schemas.microsoft.com/office/drawing/2014/main" id="{149D9821-1DFB-4DB4-A5CE-B5792B4FDE42}"/>
              </a:ext>
            </a:extLst>
          </xdr:cNvPr>
          <xdr:cNvSpPr txBox="1"/>
        </xdr:nvSpPr>
        <xdr:spPr>
          <a:xfrm>
            <a:off x="0" y="0"/>
            <a:ext cx="7781543" cy="7955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Essas são boas perguntas,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mas, por enquanto, vamos nos concentrar em apenas uma pergunta...</a:t>
            </a:r>
            <a:endParaRPr lang="sq-AL" sz="150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1CFDC5C8-782F-415C-90B2-D716F894C9BE}"/>
              </a:ext>
            </a:extLst>
          </xdr:cNvPr>
          <xdr:cNvSpPr txBox="1"/>
        </xdr:nvSpPr>
        <xdr:spPr>
          <a:xfrm>
            <a:off x="0" y="36004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43212DFD-C5DE-43CE-A271-02A7CB414754}"/>
              </a:ext>
            </a:extLst>
          </xdr:cNvPr>
          <xdr:cNvSpPr/>
        </xdr:nvSpPr>
        <xdr:spPr>
          <a:xfrm>
            <a:off x="62611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DADDE59F-6E50-4FE7-9ED5-6123AA502BB3}"/>
              </a:ext>
            </a:extLst>
          </xdr:cNvPr>
          <xdr:cNvSpPr/>
        </xdr:nvSpPr>
        <xdr:spPr>
          <a:xfrm flipH="1">
            <a:off x="304800" y="37558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5</xdr:col>
      <xdr:colOff>123826</xdr:colOff>
      <xdr:row>5</xdr:row>
      <xdr:rowOff>85735</xdr:rowOff>
    </xdr:from>
    <xdr:to>
      <xdr:col>6</xdr:col>
      <xdr:colOff>893842</xdr:colOff>
      <xdr:row>8</xdr:row>
      <xdr:rowOff>33992</xdr:rowOff>
    </xdr:to>
    <xdr:sp macro="" textlink="">
      <xdr:nvSpPr>
        <xdr:cNvPr id="8" name="txt_GuieMeBalão1" descr="What did each person spend money on?">
          <a:extLst>
            <a:ext uri="{FF2B5EF4-FFF2-40B4-BE49-F238E27FC236}">
              <a16:creationId xmlns:a16="http://schemas.microsoft.com/office/drawing/2014/main" id="{6B19DEDE-7BD2-478E-A21D-2C849B5C2DE5}"/>
            </a:ext>
          </a:extLst>
        </xdr:cNvPr>
        <xdr:cNvSpPr txBox="1"/>
      </xdr:nvSpPr>
      <xdr:spPr>
        <a:xfrm>
          <a:off x="3590926" y="1028710"/>
          <a:ext cx="1646316" cy="510232"/>
        </a:xfrm>
        <a:prstGeom prst="rect">
          <a:avLst/>
        </a:prstGeom>
        <a:solidFill>
          <a:srgbClr val="F4B183"/>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noProof="0">
              <a:effectLst/>
              <a:latin typeface="Calibri" panose="020F0502020204030204" pitchFamily="34" charset="0"/>
              <a:ea typeface="Calibri" panose="020F0502020204030204" pitchFamily="34" charset="0"/>
              <a:cs typeface="Calibri" panose="020F0502020204030204" pitchFamily="34" charset="0"/>
            </a:rPr>
            <a:t>Em que cada pessoa gastou dinheiro?</a:t>
          </a:r>
        </a:p>
      </xdr:txBody>
    </xdr:sp>
    <xdr:clientData/>
  </xdr:twoCellAnchor>
  <xdr:twoCellAnchor editAs="absolute">
    <xdr:from>
      <xdr:col>5</xdr:col>
      <xdr:colOff>289758</xdr:colOff>
      <xdr:row>8</xdr:row>
      <xdr:rowOff>47630</xdr:rowOff>
    </xdr:from>
    <xdr:to>
      <xdr:col>5</xdr:col>
      <xdr:colOff>289758</xdr:colOff>
      <xdr:row>9</xdr:row>
      <xdr:rowOff>145963</xdr:rowOff>
    </xdr:to>
    <xdr:cxnSp macro="">
      <xdr:nvCxnSpPr>
        <xdr:cNvPr id="9" name="shp_SetaReta">
          <a:extLst>
            <a:ext uri="{FF2B5EF4-FFF2-40B4-BE49-F238E27FC236}">
              <a16:creationId xmlns:a16="http://schemas.microsoft.com/office/drawing/2014/main" id="{83B21BB8-E608-457D-9D3A-FEF2ED6141E8}"/>
            </a:ext>
          </a:extLst>
        </xdr:cNvPr>
        <xdr:cNvCxnSpPr/>
      </xdr:nvCxnSpPr>
      <xdr:spPr>
        <a:xfrm flipV="1">
          <a:off x="3756858" y="1552580"/>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209168</xdr:colOff>
      <xdr:row>22</xdr:row>
      <xdr:rowOff>60392</xdr:rowOff>
    </xdr:to>
    <xdr:grpSp>
      <xdr:nvGrpSpPr>
        <xdr:cNvPr id="2" name="grp_GuieMe">
          <a:extLst>
            <a:ext uri="{FF2B5EF4-FFF2-40B4-BE49-F238E27FC236}">
              <a16:creationId xmlns:a16="http://schemas.microsoft.com/office/drawing/2014/main" id="{287FBF77-CF25-4F77-AA42-CBBA38FFCDBF}"/>
            </a:ext>
          </a:extLst>
        </xdr:cNvPr>
        <xdr:cNvGrpSpPr/>
      </xdr:nvGrpSpPr>
      <xdr:grpSpPr>
        <a:xfrm>
          <a:off x="0" y="0"/>
          <a:ext cx="7781543" cy="4460942"/>
          <a:chOff x="0" y="0"/>
          <a:chExt cx="7781543" cy="4568764"/>
        </a:xfrm>
      </xdr:grpSpPr>
      <xdr:sp macro="" textlink="">
        <xdr:nvSpPr>
          <xdr:cNvPr id="3" name="txt_GuieMeCabeçalho" descr="We answered that question by adding a column field. As a result, the PivotTable now has six new columns that show us the type of purchase made by each person. ">
            <a:extLst>
              <a:ext uri="{FF2B5EF4-FFF2-40B4-BE49-F238E27FC236}">
                <a16:creationId xmlns:a16="http://schemas.microsoft.com/office/drawing/2014/main" id="{6537BD41-8383-4C39-AF91-256848B3D16A}"/>
              </a:ext>
            </a:extLst>
          </xdr:cNvPr>
          <xdr:cNvSpPr txBox="1"/>
        </xdr:nvSpPr>
        <xdr:spPr>
          <a:xfrm>
            <a:off x="0" y="0"/>
            <a:ext cx="7781543" cy="99549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Respondemos àquela pergunta adicionando um </a:t>
            </a:r>
            <a:r>
              <a:rPr lang="pt-br" sz="1500" b="0" i="1" kern="1200" baseline="0">
                <a:solidFill>
                  <a:schemeClr val="dk1"/>
                </a:solidFill>
                <a:effectLst/>
                <a:latin typeface="Segoe UI Semibold" panose="020B0702040204020203" pitchFamily="34" charset="0"/>
                <a:ea typeface="+mn-ea"/>
                <a:cs typeface="Segoe UI Semibold" panose="020B0702040204020203" pitchFamily="34" charset="0"/>
              </a:rPr>
              <a:t>campo de coluna</a:t>
            </a:r>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Como resultado, a Tabela Dinâmica agora tem cinco novas colunas que nos informam o tipo de compra feita por cada pessoa.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92385B1E-D1F0-4419-9FD0-82877C8E5813}"/>
              </a:ext>
            </a:extLst>
          </xdr:cNvPr>
          <xdr:cNvSpPr txBox="1"/>
        </xdr:nvSpPr>
        <xdr:spPr>
          <a:xfrm>
            <a:off x="0" y="3901251"/>
            <a:ext cx="778154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136E97C1-0EA3-424E-A4A5-2AAEEE12945A}"/>
              </a:ext>
            </a:extLst>
          </xdr:cNvPr>
          <xdr:cNvSpPr/>
        </xdr:nvSpPr>
        <xdr:spPr>
          <a:xfrm>
            <a:off x="6261100" y="4056693"/>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3E387804-D621-4881-8001-D6BF20E020E9}"/>
              </a:ext>
            </a:extLst>
          </xdr:cNvPr>
          <xdr:cNvSpPr/>
        </xdr:nvSpPr>
        <xdr:spPr>
          <a:xfrm flipH="1">
            <a:off x="304800" y="4056693"/>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3</xdr:col>
      <xdr:colOff>27074</xdr:colOff>
      <xdr:row>7</xdr:row>
      <xdr:rowOff>103297</xdr:rowOff>
    </xdr:from>
    <xdr:to>
      <xdr:col>8</xdr:col>
      <xdr:colOff>19049</xdr:colOff>
      <xdr:row>8</xdr:row>
      <xdr:rowOff>175264</xdr:rowOff>
    </xdr:to>
    <xdr:sp macro="" textlink="">
      <xdr:nvSpPr>
        <xdr:cNvPr id="8" name="shp_ChaveInferior">
          <a:extLst>
            <a:ext uri="{FF2B5EF4-FFF2-40B4-BE49-F238E27FC236}">
              <a16:creationId xmlns:a16="http://schemas.microsoft.com/office/drawing/2014/main" id="{071B50CA-115B-4CE2-B290-919494A649EC}"/>
            </a:ext>
          </a:extLst>
        </xdr:cNvPr>
        <xdr:cNvSpPr/>
      </xdr:nvSpPr>
      <xdr:spPr>
        <a:xfrm rot="5400000">
          <a:off x="3725640" y="157581"/>
          <a:ext cx="262467" cy="3240000"/>
        </a:xfrm>
        <a:prstGeom prst="leftBrace">
          <a:avLst>
            <a:gd name="adj1" fmla="val 34667"/>
            <a:gd name="adj2" fmla="val 49712"/>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twoCellAnchor editAs="absolute">
    <xdr:from>
      <xdr:col>3</xdr:col>
      <xdr:colOff>372432</xdr:colOff>
      <xdr:row>5</xdr:row>
      <xdr:rowOff>142874</xdr:rowOff>
    </xdr:from>
    <xdr:to>
      <xdr:col>7</xdr:col>
      <xdr:colOff>330674</xdr:colOff>
      <xdr:row>7</xdr:row>
      <xdr:rowOff>45674</xdr:rowOff>
    </xdr:to>
    <xdr:sp macro="" textlink="">
      <xdr:nvSpPr>
        <xdr:cNvPr id="9" name="Texto de dica 23" descr="We added a column field here, which gave us six new columns...">
          <a:extLst>
            <a:ext uri="{FF2B5EF4-FFF2-40B4-BE49-F238E27FC236}">
              <a16:creationId xmlns:a16="http://schemas.microsoft.com/office/drawing/2014/main" id="{ECFF4DD8-638D-4ACA-8310-AFC847809DF2}"/>
            </a:ext>
          </a:extLst>
        </xdr:cNvPr>
        <xdr:cNvSpPr txBox="1"/>
      </xdr:nvSpPr>
      <xdr:spPr>
        <a:xfrm>
          <a:off x="2582232" y="1228724"/>
          <a:ext cx="2549042" cy="360000"/>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baseline="0" noProof="0">
              <a:effectLst/>
              <a:latin typeface="Calibri" panose="020F0502020204030204" pitchFamily="34" charset="0"/>
              <a:ea typeface="Calibri" panose="020F0502020204030204" pitchFamily="34" charset="0"/>
              <a:cs typeface="Calibri" panose="020F0502020204030204" pitchFamily="34" charset="0"/>
            </a:rPr>
            <a:t>Adicionamos um </a:t>
          </a:r>
          <a:r>
            <a:rPr lang="pt-br" sz="1100" b="1" baseline="0" noProof="0">
              <a:effectLst/>
              <a:latin typeface="Calibri" panose="020F0502020204030204" pitchFamily="34" charset="0"/>
              <a:ea typeface="Calibri" panose="020F0502020204030204" pitchFamily="34" charset="0"/>
              <a:cs typeface="Calibri" panose="020F0502020204030204" pitchFamily="34" charset="0"/>
            </a:rPr>
            <a:t>campo de coluna</a:t>
          </a:r>
          <a:r>
            <a:rPr lang="pt-br" sz="1100" b="0" baseline="0" noProof="0">
              <a:effectLst/>
              <a:latin typeface="Calibri" panose="020F0502020204030204" pitchFamily="34" charset="0"/>
              <a:ea typeface="Calibri" panose="020F0502020204030204" pitchFamily="34" charset="0"/>
              <a:cs typeface="Calibri" panose="020F0502020204030204" pitchFamily="34" charset="0"/>
            </a:rPr>
            <a:t> aqui, o que nos deu cinco novas colunas...</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106680</xdr:colOff>
      <xdr:row>17</xdr:row>
      <xdr:rowOff>3388</xdr:rowOff>
    </xdr:from>
    <xdr:to>
      <xdr:col>7</xdr:col>
      <xdr:colOff>575528</xdr:colOff>
      <xdr:row>18</xdr:row>
      <xdr:rowOff>121152</xdr:rowOff>
    </xdr:to>
    <xdr:sp macro="" textlink="">
      <xdr:nvSpPr>
        <xdr:cNvPr id="10" name="Texto de dica 24" descr="...and the value field is broken down even further.">
          <a:extLst>
            <a:ext uri="{FF2B5EF4-FFF2-40B4-BE49-F238E27FC236}">
              <a16:creationId xmlns:a16="http://schemas.microsoft.com/office/drawing/2014/main" id="{F0F91064-DAF7-41E9-AD09-A7A90D7CA46A}"/>
            </a:ext>
          </a:extLst>
        </xdr:cNvPr>
        <xdr:cNvSpPr txBox="1"/>
      </xdr:nvSpPr>
      <xdr:spPr>
        <a:xfrm>
          <a:off x="2316480" y="3451438"/>
          <a:ext cx="3059648" cy="308264"/>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...e o campo de valor foi detalhado ainda mais.</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13334</xdr:colOff>
      <xdr:row>15</xdr:row>
      <xdr:rowOff>84245</xdr:rowOff>
    </xdr:from>
    <xdr:to>
      <xdr:col>8</xdr:col>
      <xdr:colOff>5309</xdr:colOff>
      <xdr:row>16</xdr:row>
      <xdr:rowOff>156212</xdr:rowOff>
    </xdr:to>
    <xdr:sp macro="" textlink="">
      <xdr:nvSpPr>
        <xdr:cNvPr id="11" name="shp_ChaveInferior">
          <a:extLst>
            <a:ext uri="{FF2B5EF4-FFF2-40B4-BE49-F238E27FC236}">
              <a16:creationId xmlns:a16="http://schemas.microsoft.com/office/drawing/2014/main" id="{F7BA2FAD-C065-43D6-9BE0-EAC92BC18787}"/>
            </a:ext>
          </a:extLst>
        </xdr:cNvPr>
        <xdr:cNvSpPr/>
      </xdr:nvSpPr>
      <xdr:spPr>
        <a:xfrm rot="16200000">
          <a:off x="3711900" y="1662529"/>
          <a:ext cx="262467" cy="3240000"/>
        </a:xfrm>
        <a:prstGeom prst="leftBrace">
          <a:avLst>
            <a:gd name="adj1" fmla="val 34667"/>
            <a:gd name="adj2" fmla="val 49712"/>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132968</xdr:colOff>
      <xdr:row>20</xdr:row>
      <xdr:rowOff>127060</xdr:rowOff>
    </xdr:to>
    <xdr:grpSp>
      <xdr:nvGrpSpPr>
        <xdr:cNvPr id="2" name="grp_GuieMe">
          <a:extLst>
            <a:ext uri="{FF2B5EF4-FFF2-40B4-BE49-F238E27FC236}">
              <a16:creationId xmlns:a16="http://schemas.microsoft.com/office/drawing/2014/main" id="{F75013C0-E90E-42BA-AC1B-34621962D482}"/>
            </a:ext>
          </a:extLst>
        </xdr:cNvPr>
        <xdr:cNvGrpSpPr/>
      </xdr:nvGrpSpPr>
      <xdr:grpSpPr>
        <a:xfrm>
          <a:off x="0" y="0"/>
          <a:ext cx="7781543" cy="4232335"/>
          <a:chOff x="0" y="0"/>
          <a:chExt cx="7781543" cy="4334637"/>
        </a:xfrm>
      </xdr:grpSpPr>
      <xdr:sp macro="" textlink="">
        <xdr:nvSpPr>
          <xdr:cNvPr id="3" name="txt_GuieMeCabeçalho" descr="We answered that question by adding a column field. As a result, the PivotTable now has six new columns that show us the type of purchase made by each person. ">
            <a:extLst>
              <a:ext uri="{FF2B5EF4-FFF2-40B4-BE49-F238E27FC236}">
                <a16:creationId xmlns:a16="http://schemas.microsoft.com/office/drawing/2014/main" id="{0FF3D9FD-DCDA-4E35-8D5D-FC9656F5DEE3}"/>
              </a:ext>
            </a:extLst>
          </xdr:cNvPr>
          <xdr:cNvSpPr txBox="1"/>
        </xdr:nvSpPr>
        <xdr:spPr>
          <a:xfrm>
            <a:off x="0" y="0"/>
            <a:ext cx="7781543" cy="99549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Se for difícil compreender a Tabela Dinâmica, experimente o seguinte: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Leia a partir da </a:t>
            </a:r>
            <a:r>
              <a:rPr lang="pt-br" sz="1500" b="0" i="1" kern="1200" baseline="0">
                <a:solidFill>
                  <a:schemeClr val="dk1"/>
                </a:solidFill>
                <a:effectLst/>
                <a:latin typeface="Segoe UI Light" panose="020B0502040204020203" pitchFamily="34" charset="0"/>
                <a:ea typeface="+mn-ea"/>
                <a:cs typeface="Segoe UI Light" panose="020B0502040204020203" pitchFamily="34" charset="0"/>
              </a:rPr>
              <a:t>esquerda</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 e de </a:t>
            </a:r>
            <a:r>
              <a:rPr lang="pt-br" sz="1500" b="0" i="1" kern="1200" baseline="0">
                <a:solidFill>
                  <a:schemeClr val="dk1"/>
                </a:solidFill>
                <a:effectLst/>
                <a:latin typeface="Segoe UI Light" panose="020B0502040204020203" pitchFamily="34" charset="0"/>
                <a:ea typeface="+mn-ea"/>
                <a:cs typeface="Segoe UI Light" panose="020B0502040204020203" pitchFamily="34" charset="0"/>
              </a:rPr>
              <a:t>cima</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 para </a:t>
            </a:r>
            <a:r>
              <a:rPr lang="pt-br" sz="1500" b="0" i="1" kern="1200" baseline="0">
                <a:solidFill>
                  <a:schemeClr val="dk1"/>
                </a:solidFill>
                <a:effectLst/>
                <a:latin typeface="Segoe UI Light" panose="020B0502040204020203" pitchFamily="34" charset="0"/>
                <a:ea typeface="+mn-ea"/>
                <a:cs typeface="Segoe UI Light" panose="020B0502040204020203" pitchFamily="34" charset="0"/>
              </a:rPr>
              <a:t>baixo</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 O exemplo a seguir é para Pai, mas também funciona para Brenda ou Mãe.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AC558208-29A5-4D92-974A-A85C1799A7DA}"/>
              </a:ext>
            </a:extLst>
          </xdr:cNvPr>
          <xdr:cNvSpPr txBox="1"/>
        </xdr:nvSpPr>
        <xdr:spPr>
          <a:xfrm>
            <a:off x="0" y="366712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BD296DEA-8DD2-407E-9128-9F5A7978A4B8}"/>
              </a:ext>
            </a:extLst>
          </xdr:cNvPr>
          <xdr:cNvSpPr/>
        </xdr:nvSpPr>
        <xdr:spPr>
          <a:xfrm>
            <a:off x="6261100" y="382257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8AE76C43-6AA1-402A-943E-E00EBE358635}"/>
              </a:ext>
            </a:extLst>
          </xdr:cNvPr>
          <xdr:cNvSpPr/>
        </xdr:nvSpPr>
        <xdr:spPr>
          <a:xfrm flipH="1">
            <a:off x="304800" y="382257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1</xdr:col>
      <xdr:colOff>228600</xdr:colOff>
      <xdr:row>5</xdr:row>
      <xdr:rowOff>161924</xdr:rowOff>
    </xdr:from>
    <xdr:to>
      <xdr:col>3</xdr:col>
      <xdr:colOff>295275</xdr:colOff>
      <xdr:row>7</xdr:row>
      <xdr:rowOff>9525</xdr:rowOff>
    </xdr:to>
    <xdr:sp macro="" textlink="">
      <xdr:nvSpPr>
        <xdr:cNvPr id="9" name="Texto de dica 23" descr="We added a column field here, which gave us six new columns...">
          <a:extLst>
            <a:ext uri="{FF2B5EF4-FFF2-40B4-BE49-F238E27FC236}">
              <a16:creationId xmlns:a16="http://schemas.microsoft.com/office/drawing/2014/main" id="{DA7818BC-6F81-4A17-A351-4F43DF9175CB}"/>
            </a:ext>
          </a:extLst>
        </xdr:cNvPr>
        <xdr:cNvSpPr txBox="1"/>
      </xdr:nvSpPr>
      <xdr:spPr>
        <a:xfrm>
          <a:off x="838200" y="1295399"/>
          <a:ext cx="1704975" cy="285751"/>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r" defTabSz="914400" rtl="0" eaLnBrk="1" fontAlgn="auto" latinLnBrk="0" hangingPunct="1">
            <a:lnSpc>
              <a:spcPct val="107000"/>
            </a:lnSpc>
            <a:spcBef>
              <a:spcPts val="0"/>
            </a:spcBef>
            <a:spcAft>
              <a:spcPts val="800"/>
            </a:spcAft>
            <a:buClrTx/>
            <a:buSzTx/>
            <a:buFontTx/>
            <a:buNone/>
            <a:tabLst/>
            <a:defRPr/>
          </a:pPr>
          <a:r>
            <a:rPr lang="pt-br" sz="1100" b="0" baseline="0" noProof="0">
              <a:effectLst/>
              <a:latin typeface="Calibri" panose="020F0502020204030204" pitchFamily="34" charset="0"/>
              <a:ea typeface="Calibri" panose="020F0502020204030204" pitchFamily="34" charset="0"/>
              <a:cs typeface="Calibri" panose="020F0502020204030204" pitchFamily="34" charset="0"/>
            </a:rPr>
            <a:t>...gastou tudo isso em Alimentação: R$ 125.</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0</xdr:col>
      <xdr:colOff>104775</xdr:colOff>
      <xdr:row>8</xdr:row>
      <xdr:rowOff>143729</xdr:rowOff>
    </xdr:from>
    <xdr:to>
      <xdr:col>1</xdr:col>
      <xdr:colOff>601599</xdr:colOff>
      <xdr:row>10</xdr:row>
      <xdr:rowOff>54194</xdr:rowOff>
    </xdr:to>
    <xdr:sp macro="" textlink="">
      <xdr:nvSpPr>
        <xdr:cNvPr id="12" name="Texto de dica 23" descr="This example shows how the row field...">
          <a:extLst>
            <a:ext uri="{FF2B5EF4-FFF2-40B4-BE49-F238E27FC236}">
              <a16:creationId xmlns:a16="http://schemas.microsoft.com/office/drawing/2014/main" id="{8ACDCFF1-EF53-4517-9699-D589F3E32140}"/>
            </a:ext>
          </a:extLst>
        </xdr:cNvPr>
        <xdr:cNvSpPr txBox="1"/>
      </xdr:nvSpPr>
      <xdr:spPr>
        <a:xfrm>
          <a:off x="104775" y="1934429"/>
          <a:ext cx="1106424" cy="320040"/>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Pai...</a:t>
          </a:r>
        </a:p>
      </xdr:txBody>
    </xdr:sp>
    <xdr:clientData/>
  </xdr:twoCellAnchor>
  <xdr:twoCellAnchor editAs="absolute">
    <xdr:from>
      <xdr:col>1</xdr:col>
      <xdr:colOff>21696</xdr:colOff>
      <xdr:row>6</xdr:row>
      <xdr:rowOff>161925</xdr:rowOff>
    </xdr:from>
    <xdr:to>
      <xdr:col>2</xdr:col>
      <xdr:colOff>64063</xdr:colOff>
      <xdr:row>10</xdr:row>
      <xdr:rowOff>118296</xdr:rowOff>
    </xdr:to>
    <xdr:sp macro="" textlink="">
      <xdr:nvSpPr>
        <xdr:cNvPr id="13" name="shp_SetaCurva">
          <a:extLst>
            <a:ext uri="{FF2B5EF4-FFF2-40B4-BE49-F238E27FC236}">
              <a16:creationId xmlns:a16="http://schemas.microsoft.com/office/drawing/2014/main" id="{E44AD35B-A032-468F-A455-B3359A4F750B}"/>
            </a:ext>
          </a:extLst>
        </xdr:cNvPr>
        <xdr:cNvSpPr/>
      </xdr:nvSpPr>
      <xdr:spPr>
        <a:xfrm rot="13532850">
          <a:off x="574282" y="1571489"/>
          <a:ext cx="804096" cy="690067"/>
        </a:xfrm>
        <a:prstGeom prst="arc">
          <a:avLst>
            <a:gd name="adj1" fmla="val 11455374"/>
            <a:gd name="adj2" fmla="val 149148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Calibri" panose="020F0502020204030204" pitchFamily="34" charset="0"/>
          </a:endParaRPr>
        </a:p>
      </xdr:txBody>
    </xdr:sp>
    <xdr:clientData/>
  </xdr:twoCellAnchor>
  <xdr:twoCellAnchor editAs="absolute">
    <xdr:from>
      <xdr:col>3</xdr:col>
      <xdr:colOff>133350</xdr:colOff>
      <xdr:row>7</xdr:row>
      <xdr:rowOff>66675</xdr:rowOff>
    </xdr:from>
    <xdr:to>
      <xdr:col>3</xdr:col>
      <xdr:colOff>133351</xdr:colOff>
      <xdr:row>8</xdr:row>
      <xdr:rowOff>136434</xdr:rowOff>
    </xdr:to>
    <xdr:cxnSp macro="">
      <xdr:nvCxnSpPr>
        <xdr:cNvPr id="14" name="shp_SetaReta">
          <a:extLst>
            <a:ext uri="{FF2B5EF4-FFF2-40B4-BE49-F238E27FC236}">
              <a16:creationId xmlns:a16="http://schemas.microsoft.com/office/drawing/2014/main" id="{8792D8A1-8378-4819-9CD8-EDC335A12C66}"/>
            </a:ext>
          </a:extLst>
        </xdr:cNvPr>
        <xdr:cNvCxnSpPr/>
      </xdr:nvCxnSpPr>
      <xdr:spPr>
        <a:xfrm flipH="1" flipV="1">
          <a:off x="2381250" y="1638300"/>
          <a:ext cx="1" cy="288834"/>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xdr:col>
      <xdr:colOff>581025</xdr:colOff>
      <xdr:row>7</xdr:row>
      <xdr:rowOff>66675</xdr:rowOff>
    </xdr:from>
    <xdr:to>
      <xdr:col>4</xdr:col>
      <xdr:colOff>581025</xdr:colOff>
      <xdr:row>8</xdr:row>
      <xdr:rowOff>136433</xdr:rowOff>
    </xdr:to>
    <xdr:cxnSp macro="">
      <xdr:nvCxnSpPr>
        <xdr:cNvPr id="16" name="shp_SetaReta">
          <a:extLst>
            <a:ext uri="{FF2B5EF4-FFF2-40B4-BE49-F238E27FC236}">
              <a16:creationId xmlns:a16="http://schemas.microsoft.com/office/drawing/2014/main" id="{35B9D297-97B1-46EE-9F29-631AD20EB2B1}"/>
            </a:ext>
          </a:extLst>
        </xdr:cNvPr>
        <xdr:cNvCxnSpPr/>
      </xdr:nvCxnSpPr>
      <xdr:spPr>
        <a:xfrm flipV="1">
          <a:off x="3638550" y="1638300"/>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788830</xdr:colOff>
      <xdr:row>5</xdr:row>
      <xdr:rowOff>161924</xdr:rowOff>
    </xdr:from>
    <xdr:to>
      <xdr:col>6</xdr:col>
      <xdr:colOff>304799</xdr:colOff>
      <xdr:row>7</xdr:row>
      <xdr:rowOff>57150</xdr:rowOff>
    </xdr:to>
    <xdr:sp macro="" textlink="">
      <xdr:nvSpPr>
        <xdr:cNvPr id="21" name="Texto de dica 23" descr="We added a column field here, which gave us six new columns...">
          <a:extLst>
            <a:ext uri="{FF2B5EF4-FFF2-40B4-BE49-F238E27FC236}">
              <a16:creationId xmlns:a16="http://schemas.microsoft.com/office/drawing/2014/main" id="{22CEE01A-C875-473B-BB7B-33755865030C}"/>
            </a:ext>
          </a:extLst>
        </xdr:cNvPr>
        <xdr:cNvSpPr txBox="1"/>
      </xdr:nvSpPr>
      <xdr:spPr>
        <a:xfrm>
          <a:off x="3036730" y="1295399"/>
          <a:ext cx="1611469" cy="333376"/>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baseline="0" noProof="0">
              <a:effectLst/>
              <a:latin typeface="Calibri" panose="020F0502020204030204" pitchFamily="34" charset="0"/>
              <a:ea typeface="Calibri" panose="020F0502020204030204" pitchFamily="34" charset="0"/>
              <a:cs typeface="Calibri" panose="020F0502020204030204" pitchFamily="34" charset="0"/>
            </a:rPr>
            <a:t>...gastou tudo isso em Presentes: R$ 95.</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8</xdr:col>
      <xdr:colOff>361950</xdr:colOff>
      <xdr:row>7</xdr:row>
      <xdr:rowOff>66675</xdr:rowOff>
    </xdr:from>
    <xdr:to>
      <xdr:col>8</xdr:col>
      <xdr:colOff>361950</xdr:colOff>
      <xdr:row>8</xdr:row>
      <xdr:rowOff>136433</xdr:rowOff>
    </xdr:to>
    <xdr:cxnSp macro="">
      <xdr:nvCxnSpPr>
        <xdr:cNvPr id="22" name="shp_SetaReta">
          <a:extLst>
            <a:ext uri="{FF2B5EF4-FFF2-40B4-BE49-F238E27FC236}">
              <a16:creationId xmlns:a16="http://schemas.microsoft.com/office/drawing/2014/main" id="{A2A0C856-BC73-48BE-81F8-D1A9D1C4ECD0}"/>
            </a:ext>
          </a:extLst>
        </xdr:cNvPr>
        <xdr:cNvCxnSpPr/>
      </xdr:nvCxnSpPr>
      <xdr:spPr>
        <a:xfrm flipV="1">
          <a:off x="5895975" y="1638300"/>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150656</xdr:colOff>
      <xdr:row>5</xdr:row>
      <xdr:rowOff>161924</xdr:rowOff>
    </xdr:from>
    <xdr:to>
      <xdr:col>9</xdr:col>
      <xdr:colOff>114300</xdr:colOff>
      <xdr:row>7</xdr:row>
      <xdr:rowOff>76200</xdr:rowOff>
    </xdr:to>
    <xdr:sp macro="" textlink="">
      <xdr:nvSpPr>
        <xdr:cNvPr id="23" name="Texto de dica 23" descr="We added a column field here, which gave us six new columns...">
          <a:extLst>
            <a:ext uri="{FF2B5EF4-FFF2-40B4-BE49-F238E27FC236}">
              <a16:creationId xmlns:a16="http://schemas.microsoft.com/office/drawing/2014/main" id="{5845E49D-19E4-4DE4-B296-7140934FFACC}"/>
            </a:ext>
          </a:extLst>
        </xdr:cNvPr>
        <xdr:cNvSpPr txBox="1"/>
      </xdr:nvSpPr>
      <xdr:spPr>
        <a:xfrm>
          <a:off x="5065556" y="1295399"/>
          <a:ext cx="1335244" cy="352426"/>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r" defTabSz="914400" rtl="0" eaLnBrk="1" fontAlgn="auto" latinLnBrk="0" hangingPunct="1">
            <a:lnSpc>
              <a:spcPct val="107000"/>
            </a:lnSpc>
            <a:spcBef>
              <a:spcPts val="0"/>
            </a:spcBef>
            <a:spcAft>
              <a:spcPts val="800"/>
            </a:spcAft>
            <a:buClrTx/>
            <a:buSzTx/>
            <a:buFontTx/>
            <a:buNone/>
            <a:tabLst/>
            <a:defRPr/>
          </a:pPr>
          <a:r>
            <a:rPr lang="pt-br" sz="1100" b="0" baseline="0" noProof="0">
              <a:effectLst/>
              <a:latin typeface="Calibri" panose="020F0502020204030204" pitchFamily="34" charset="0"/>
              <a:ea typeface="Calibri" panose="020F0502020204030204" pitchFamily="34" charset="0"/>
              <a:cs typeface="Calibri" panose="020F0502020204030204" pitchFamily="34" charset="0"/>
            </a:rPr>
            <a:t>...gastou um total de R$ 220.</a:t>
          </a:r>
          <a:endParaRPr lang="en-US" sz="1100" b="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142493</xdr:colOff>
      <xdr:row>36</xdr:row>
      <xdr:rowOff>38872</xdr:rowOff>
    </xdr:to>
    <xdr:grpSp>
      <xdr:nvGrpSpPr>
        <xdr:cNvPr id="2" name="grp_GuieMe">
          <a:extLst>
            <a:ext uri="{FF2B5EF4-FFF2-40B4-BE49-F238E27FC236}">
              <a16:creationId xmlns:a16="http://schemas.microsoft.com/office/drawing/2014/main" id="{A1F3A5EC-05EB-4B6E-9133-C9FA48CEBB72}"/>
            </a:ext>
          </a:extLst>
        </xdr:cNvPr>
        <xdr:cNvGrpSpPr/>
      </xdr:nvGrpSpPr>
      <xdr:grpSpPr>
        <a:xfrm>
          <a:off x="0" y="0"/>
          <a:ext cx="7781543" cy="6944497"/>
          <a:chOff x="0" y="0"/>
          <a:chExt cx="7781543" cy="7112345"/>
        </a:xfrm>
      </xdr:grpSpPr>
      <xdr:sp macro="" textlink="">
        <xdr:nvSpPr>
          <xdr:cNvPr id="3" name="txt_GuieMeCabeçalho" descr="How did we make the column field? We dragged the Type field, down to the Columns area in the PivotTable Fields list.">
            <a:extLst>
              <a:ext uri="{FF2B5EF4-FFF2-40B4-BE49-F238E27FC236}">
                <a16:creationId xmlns:a16="http://schemas.microsoft.com/office/drawing/2014/main" id="{6FFD8F25-9086-4F65-B955-AFFE859F08E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Como criamos o campo de coluna?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Arrastamos o campo </a:t>
            </a:r>
            <a:r>
              <a:rPr lang="pt-br" sz="1500" b="0" i="1" kern="1200" baseline="0">
                <a:solidFill>
                  <a:schemeClr val="dk1"/>
                </a:solidFill>
                <a:effectLst/>
                <a:latin typeface="Segoe UI Light" panose="020B0502040204020203" pitchFamily="34" charset="0"/>
                <a:ea typeface="+mn-ea"/>
                <a:cs typeface="Segoe UI Light" panose="020B0502040204020203" pitchFamily="34" charset="0"/>
              </a:rPr>
              <a:t>Tipo</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 para a área </a:t>
            </a:r>
            <a:r>
              <a:rPr lang="pt-br" sz="1500" b="0" i="1" kern="1200" baseline="0">
                <a:solidFill>
                  <a:schemeClr val="dk1"/>
                </a:solidFill>
                <a:effectLst/>
                <a:latin typeface="Segoe UI Light" panose="020B0502040204020203" pitchFamily="34" charset="0"/>
                <a:ea typeface="+mn-ea"/>
                <a:cs typeface="Segoe UI Light" panose="020B0502040204020203" pitchFamily="34" charset="0"/>
              </a:rPr>
              <a:t>Colunas</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 na Lista de Campos da Tabela Dinâmica.</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C5EF6965-7CC0-499D-B456-E2BD688E61B3}"/>
              </a:ext>
            </a:extLst>
          </xdr:cNvPr>
          <xdr:cNvSpPr txBox="1"/>
        </xdr:nvSpPr>
        <xdr:spPr>
          <a:xfrm>
            <a:off x="0" y="6428698"/>
            <a:ext cx="7781543" cy="68364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F515764A-427E-4809-9930-E7EFD56E953A}"/>
              </a:ext>
            </a:extLst>
          </xdr:cNvPr>
          <xdr:cNvSpPr/>
        </xdr:nvSpPr>
        <xdr:spPr>
          <a:xfrm>
            <a:off x="6261100" y="6592214"/>
            <a:ext cx="1207008" cy="35661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B3B68F37-F04E-43C9-849F-667B72C5DE81}"/>
              </a:ext>
            </a:extLst>
          </xdr:cNvPr>
          <xdr:cNvSpPr/>
        </xdr:nvSpPr>
        <xdr:spPr>
          <a:xfrm flipH="1">
            <a:off x="304800" y="6592214"/>
            <a:ext cx="1207008" cy="35661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oneCell">
    <xdr:from>
      <xdr:col>3</xdr:col>
      <xdr:colOff>480821</xdr:colOff>
      <xdr:row>5</xdr:row>
      <xdr:rowOff>17768</xdr:rowOff>
    </xdr:from>
    <xdr:to>
      <xdr:col>9</xdr:col>
      <xdr:colOff>23620</xdr:colOff>
      <xdr:row>31</xdr:row>
      <xdr:rowOff>92722</xdr:rowOff>
    </xdr:to>
    <xdr:pic>
      <xdr:nvPicPr>
        <xdr:cNvPr id="8" name="Imagem 7">
          <a:extLst>
            <a:ext uri="{FF2B5EF4-FFF2-40B4-BE49-F238E27FC236}">
              <a16:creationId xmlns:a16="http://schemas.microsoft.com/office/drawing/2014/main" id="{94D46D1B-9152-4F7B-9493-EAB1D8537E7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62046" y="970268"/>
          <a:ext cx="2457449" cy="50755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19</xdr:row>
      <xdr:rowOff>142875</xdr:rowOff>
    </xdr:from>
    <xdr:to>
      <xdr:col>10</xdr:col>
      <xdr:colOff>56768</xdr:colOff>
      <xdr:row>23</xdr:row>
      <xdr:rowOff>48387</xdr:rowOff>
    </xdr:to>
    <xdr:sp macro="" textlink="" fLocksText="0">
      <xdr:nvSpPr>
        <xdr:cNvPr id="2" name="txt_PráticaRodapé">
          <a:extLst>
            <a:ext uri="{FF2B5EF4-FFF2-40B4-BE49-F238E27FC236}">
              <a16:creationId xmlns:a16="http://schemas.microsoft.com/office/drawing/2014/main" id="{7D6AC15F-391E-46D9-9202-E268E6DB08CF}"/>
            </a:ext>
          </a:extLst>
        </xdr:cNvPr>
        <xdr:cNvSpPr txBox="1"/>
      </xdr:nvSpPr>
      <xdr:spPr>
        <a:xfrm>
          <a:off x="0" y="3762375"/>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clientData/>
  </xdr:twoCellAnchor>
  <xdr:twoCellAnchor editAs="absolute">
    <xdr:from>
      <xdr:col>0</xdr:col>
      <xdr:colOff>481615</xdr:colOff>
      <xdr:row>3</xdr:row>
      <xdr:rowOff>17040</xdr:rowOff>
    </xdr:from>
    <xdr:to>
      <xdr:col>2</xdr:col>
      <xdr:colOff>253015</xdr:colOff>
      <xdr:row>10</xdr:row>
      <xdr:rowOff>55140</xdr:rowOff>
    </xdr:to>
    <xdr:sp macro="" textlink="" fLocksText="0">
      <xdr:nvSpPr>
        <xdr:cNvPr id="4" name="txt_Prática1" descr="Click inside the PivotTable below. ">
          <a:extLst>
            <a:ext uri="{FF2B5EF4-FFF2-40B4-BE49-F238E27FC236}">
              <a16:creationId xmlns:a16="http://schemas.microsoft.com/office/drawing/2014/main" id="{EA46545F-6838-44A1-BD71-C2C2E9759CCF}"/>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Clique dentro da Tabela Dinâmica abaixo. </a:t>
          </a:r>
        </a:p>
      </xdr:txBody>
    </xdr:sp>
    <xdr:clientData/>
  </xdr:twoCellAnchor>
  <xdr:twoCellAnchor editAs="absolute">
    <xdr:from>
      <xdr:col>2</xdr:col>
      <xdr:colOff>608601</xdr:colOff>
      <xdr:row>3</xdr:row>
      <xdr:rowOff>17039</xdr:rowOff>
    </xdr:from>
    <xdr:to>
      <xdr:col>4</xdr:col>
      <xdr:colOff>342899</xdr:colOff>
      <xdr:row>11</xdr:row>
      <xdr:rowOff>85724</xdr:rowOff>
    </xdr:to>
    <xdr:sp macro="" textlink="" fLocksText="0">
      <xdr:nvSpPr>
        <xdr:cNvPr id="5" name="txt_Prática2" descr="Do you see the PivotTable Fields list on the right? Good! (If you don't see it, right-click the PivotTable below and choose Show Field List.)">
          <a:extLst>
            <a:ext uri="{FF2B5EF4-FFF2-40B4-BE49-F238E27FC236}">
              <a16:creationId xmlns:a16="http://schemas.microsoft.com/office/drawing/2014/main" id="{AB39C435-1BDB-4BD6-A02D-4C14DB1CAAA1}"/>
            </a:ext>
          </a:extLst>
        </xdr:cNvPr>
        <xdr:cNvSpPr txBox="1"/>
      </xdr:nvSpPr>
      <xdr:spPr>
        <a:xfrm>
          <a:off x="2208801" y="588539"/>
          <a:ext cx="1534523" cy="159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kern="1200" baseline="0">
              <a:solidFill>
                <a:schemeClr val="dk1"/>
              </a:solidFill>
              <a:effectLst/>
              <a:latin typeface="Segoe UI" panose="020B0502040204020203" pitchFamily="34" charset="0"/>
              <a:ea typeface="+mn-ea"/>
              <a:cs typeface="Segoe UI" panose="020B0502040204020203" pitchFamily="34" charset="0"/>
            </a:rPr>
            <a:t>Você vê a Lista de Campos da Tabela Dinâmica à direita? Ótimo! (Se não vê, </a:t>
          </a:r>
          <a:br>
            <a:rPr lang="en-US" sz="1000" b="0" i="0" kern="1200" baseline="0">
              <a:solidFill>
                <a:schemeClr val="dk1"/>
              </a:solidFill>
              <a:effectLst/>
              <a:latin typeface="Segoe UI" panose="020B0502040204020203" pitchFamily="34" charset="0"/>
              <a:ea typeface="+mn-ea"/>
              <a:cs typeface="Segoe UI" panose="020B0502040204020203" pitchFamily="34" charset="0"/>
            </a:rPr>
          </a:br>
          <a:r>
            <a:rPr lang="pt-br" sz="1000" b="0" i="0" kern="1200" baseline="0">
              <a:solidFill>
                <a:schemeClr val="dk1"/>
              </a:solidFill>
              <a:effectLst/>
              <a:latin typeface="Segoe UI" panose="020B0502040204020203" pitchFamily="34" charset="0"/>
              <a:ea typeface="+mn-ea"/>
              <a:cs typeface="Segoe UI" panose="020B0502040204020203" pitchFamily="34" charset="0"/>
            </a:rPr>
            <a:t>clique com o botão direito do mouse na Tabela Dinâmica abaixo e selecione </a:t>
          </a:r>
          <a:r>
            <a:rPr lang="pt-br" sz="1000" b="1" i="0" kern="1200" baseline="0">
              <a:solidFill>
                <a:schemeClr val="dk1"/>
              </a:solidFill>
              <a:effectLst/>
              <a:latin typeface="Segoe UI" panose="020B0502040204020203" pitchFamily="34" charset="0"/>
              <a:ea typeface="+mn-ea"/>
              <a:cs typeface="Segoe UI" panose="020B0502040204020203" pitchFamily="34" charset="0"/>
            </a:rPr>
            <a:t>Mostrar Lista de Campos</a:t>
          </a:r>
          <a:r>
            <a:rPr lang="pt-br" sz="1000" b="0" i="0" kern="1200" baseline="0">
              <a:solidFill>
                <a:schemeClr val="dk1"/>
              </a:solidFill>
              <a:effectLst/>
              <a:latin typeface="Segoe UI" panose="020B0502040204020203" pitchFamily="34" charset="0"/>
              <a:ea typeface="+mn-ea"/>
              <a:cs typeface="Segoe UI" panose="020B0502040204020203" pitchFamily="34" charset="0"/>
            </a:rPr>
            <a:t>.)</a:t>
          </a:r>
          <a:endPar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5</xdr:col>
      <xdr:colOff>25376</xdr:colOff>
      <xdr:row>3</xdr:row>
      <xdr:rowOff>17040</xdr:rowOff>
    </xdr:from>
    <xdr:to>
      <xdr:col>6</xdr:col>
      <xdr:colOff>654026</xdr:colOff>
      <xdr:row>10</xdr:row>
      <xdr:rowOff>55140</xdr:rowOff>
    </xdr:to>
    <xdr:sp macro="" textlink="" fLocksText="0">
      <xdr:nvSpPr>
        <xdr:cNvPr id="6" name="txt_Prática3" descr="In the PivotTable Fields list, drag the Type field down to the Columns area. (Like we showed you on the previous sheet.)">
          <a:extLst>
            <a:ext uri="{FF2B5EF4-FFF2-40B4-BE49-F238E27FC236}">
              <a16:creationId xmlns:a16="http://schemas.microsoft.com/office/drawing/2014/main" id="{FD6190D3-8147-455B-88B2-AE04AA703BA0}"/>
            </a:ext>
          </a:extLst>
        </xdr:cNvPr>
        <xdr:cNvSpPr txBox="1"/>
      </xdr:nvSpPr>
      <xdr:spPr>
        <a:xfrm>
          <a:off x="4168751"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Na Lista de Campos da Tabela Dinâmica, arraste o campo </a:t>
          </a:r>
          <a:r>
            <a:rPr lang="pt-br"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Tipo</a:t>
          </a: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para a área </a:t>
          </a:r>
          <a:r>
            <a:rPr lang="pt-br"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Colunas</a:t>
          </a: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(Como mostramos na planilha anterior.)</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shp_Prática1" descr="1">
          <a:extLst>
            <a:ext uri="{FF2B5EF4-FFF2-40B4-BE49-F238E27FC236}">
              <a16:creationId xmlns:a16="http://schemas.microsoft.com/office/drawing/2014/main" id="{32E98DA2-0C0D-4181-B81D-01BF55C652AC}"/>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1</a:t>
          </a:r>
        </a:p>
      </xdr:txBody>
    </xdr:sp>
    <xdr:clientData/>
  </xdr:twoCellAnchor>
  <xdr:twoCellAnchor editAs="absolute">
    <xdr:from>
      <xdr:col>2</xdr:col>
      <xdr:colOff>262823</xdr:colOff>
      <xdr:row>3</xdr:row>
      <xdr:rowOff>17040</xdr:rowOff>
    </xdr:from>
    <xdr:to>
      <xdr:col>2</xdr:col>
      <xdr:colOff>637727</xdr:colOff>
      <xdr:row>5</xdr:row>
      <xdr:rowOff>10944</xdr:rowOff>
    </xdr:to>
    <xdr:sp macro="" textlink="" fLocksText="0">
      <xdr:nvSpPr>
        <xdr:cNvPr id="8" name="shp_Prática2" descr="2">
          <a:extLst>
            <a:ext uri="{FF2B5EF4-FFF2-40B4-BE49-F238E27FC236}">
              <a16:creationId xmlns:a16="http://schemas.microsoft.com/office/drawing/2014/main" id="{AFBD8E9C-8094-4A59-BA8A-7399553698EC}"/>
            </a:ext>
          </a:extLst>
        </xdr:cNvPr>
        <xdr:cNvSpPr/>
      </xdr:nvSpPr>
      <xdr:spPr>
        <a:xfrm>
          <a:off x="1863023"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2</a:t>
          </a:r>
        </a:p>
      </xdr:txBody>
    </xdr:sp>
    <xdr:clientData/>
  </xdr:twoCellAnchor>
  <xdr:twoCellAnchor editAs="absolute">
    <xdr:from>
      <xdr:col>4</xdr:col>
      <xdr:colOff>401936</xdr:colOff>
      <xdr:row>3</xdr:row>
      <xdr:rowOff>17040</xdr:rowOff>
    </xdr:from>
    <xdr:to>
      <xdr:col>5</xdr:col>
      <xdr:colOff>33890</xdr:colOff>
      <xdr:row>5</xdr:row>
      <xdr:rowOff>10944</xdr:rowOff>
    </xdr:to>
    <xdr:sp macro="" textlink="" fLocksText="0">
      <xdr:nvSpPr>
        <xdr:cNvPr id="9" name="shp_Prática3" descr="3">
          <a:extLst>
            <a:ext uri="{FF2B5EF4-FFF2-40B4-BE49-F238E27FC236}">
              <a16:creationId xmlns:a16="http://schemas.microsoft.com/office/drawing/2014/main" id="{E46E0741-F6C1-4776-8DBC-54484059FFCC}"/>
            </a:ext>
          </a:extLst>
        </xdr:cNvPr>
        <xdr:cNvSpPr/>
      </xdr:nvSpPr>
      <xdr:spPr>
        <a:xfrm>
          <a:off x="380236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56768</xdr:colOff>
      <xdr:row>2</xdr:row>
      <xdr:rowOff>21336</xdr:rowOff>
    </xdr:to>
    <xdr:sp macro="" textlink="" fLocksText="0">
      <xdr:nvSpPr>
        <xdr:cNvPr id="10" name="txt_PráticaCabeçalho" descr="Practice ">
          <a:extLst>
            <a:ext uri="{FF2B5EF4-FFF2-40B4-BE49-F238E27FC236}">
              <a16:creationId xmlns:a16="http://schemas.microsoft.com/office/drawing/2014/main" id="{C1D9626F-6FA9-412E-AA3F-1EBEE84D8E68}"/>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pt-br"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Prática </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7</xdr:col>
      <xdr:colOff>631825</xdr:colOff>
      <xdr:row>20</xdr:row>
      <xdr:rowOff>107823</xdr:rowOff>
    </xdr:from>
    <xdr:to>
      <xdr:col>9</xdr:col>
      <xdr:colOff>352933</xdr:colOff>
      <xdr:row>22</xdr:row>
      <xdr:rowOff>83439</xdr:rowOff>
    </xdr:to>
    <xdr:sp macro="" textlink="" fLocksText="0">
      <xdr:nvSpPr>
        <xdr:cNvPr id="11" name="txt_Prática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AF6F87C0-5DC1-4DA5-9AF2-70081C52F9FD}"/>
            </a:ext>
          </a:extLst>
        </xdr:cNvPr>
        <xdr:cNvSpPr/>
      </xdr:nvSpPr>
      <xdr:spPr>
        <a:xfrm>
          <a:off x="6261100" y="391782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clientData/>
  </xdr:twoCellAnchor>
  <xdr:twoCellAnchor editAs="absolute">
    <xdr:from>
      <xdr:col>0</xdr:col>
      <xdr:colOff>304800</xdr:colOff>
      <xdr:row>20</xdr:row>
      <xdr:rowOff>107823</xdr:rowOff>
    </xdr:from>
    <xdr:to>
      <xdr:col>1</xdr:col>
      <xdr:colOff>902208</xdr:colOff>
      <xdr:row>22</xdr:row>
      <xdr:rowOff>83439</xdr:rowOff>
    </xdr:to>
    <xdr:sp macro="" textlink="" fLocksText="0">
      <xdr:nvSpPr>
        <xdr:cNvPr id="12" name="txt_Prática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56408D35-F630-454D-B0F2-2B154F6BD165}"/>
            </a:ext>
          </a:extLst>
        </xdr:cNvPr>
        <xdr:cNvSpPr/>
      </xdr:nvSpPr>
      <xdr:spPr>
        <a:xfrm flipH="1">
          <a:off x="304800" y="391782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clientData/>
  </xdr:twoCellAnchor>
  <xdr:twoCellAnchor editAs="absolute">
    <xdr:from>
      <xdr:col>7</xdr:col>
      <xdr:colOff>330176</xdr:colOff>
      <xdr:row>2</xdr:row>
      <xdr:rowOff>188490</xdr:rowOff>
    </xdr:from>
    <xdr:to>
      <xdr:col>10</xdr:col>
      <xdr:colOff>0</xdr:colOff>
      <xdr:row>6</xdr:row>
      <xdr:rowOff>161925</xdr:rowOff>
    </xdr:to>
    <xdr:sp macro="" textlink="" fLocksText="0">
      <xdr:nvSpPr>
        <xdr:cNvPr id="13" name="txt_Prática4" descr="The PivotTable below should automatically expand to include those columns. Uncheck the Type field if you want to go back.">
          <a:extLst>
            <a:ext uri="{FF2B5EF4-FFF2-40B4-BE49-F238E27FC236}">
              <a16:creationId xmlns:a16="http://schemas.microsoft.com/office/drawing/2014/main" id="{7A33D2AB-A34B-413A-99F5-55DCE773A5D9}"/>
            </a:ext>
          </a:extLst>
        </xdr:cNvPr>
        <xdr:cNvSpPr txBox="1"/>
      </xdr:nvSpPr>
      <xdr:spPr>
        <a:xfrm>
          <a:off x="5959451" y="569490"/>
          <a:ext cx="1765324" cy="735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pt-br"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 Tabela Dinâmica deve expandir automaticamente para incluir essas seis colunas para Tipo. </a:t>
          </a:r>
        </a:p>
      </xdr:txBody>
    </xdr:sp>
    <xdr:clientData/>
  </xdr:twoCellAnchor>
  <xdr:twoCellAnchor editAs="absolute">
    <xdr:from>
      <xdr:col>6</xdr:col>
      <xdr:colOff>706736</xdr:colOff>
      <xdr:row>2</xdr:row>
      <xdr:rowOff>188490</xdr:rowOff>
    </xdr:from>
    <xdr:to>
      <xdr:col>7</xdr:col>
      <xdr:colOff>338690</xdr:colOff>
      <xdr:row>4</xdr:row>
      <xdr:rowOff>182394</xdr:rowOff>
    </xdr:to>
    <xdr:sp macro="" textlink="" fLocksText="0">
      <xdr:nvSpPr>
        <xdr:cNvPr id="14" name="shp_Prática4" descr="4">
          <a:extLst>
            <a:ext uri="{FF2B5EF4-FFF2-40B4-BE49-F238E27FC236}">
              <a16:creationId xmlns:a16="http://schemas.microsoft.com/office/drawing/2014/main" id="{99850A0D-5905-46C7-99F2-3A5D9F8B6C69}"/>
            </a:ext>
          </a:extLst>
        </xdr:cNvPr>
        <xdr:cNvSpPr/>
      </xdr:nvSpPr>
      <xdr:spPr>
        <a:xfrm>
          <a:off x="5593061" y="56949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pt-br" sz="1600">
              <a:latin typeface="Segoe UI Semibold" panose="020B0702040204020203" pitchFamily="34" charset="0"/>
              <a:cs typeface="Segoe UI Semibold" panose="020B0702040204020203" pitchFamily="34" charset="0"/>
            </a:rPr>
            <a:t>4</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694943</xdr:colOff>
      <xdr:row>21</xdr:row>
      <xdr:rowOff>91712</xdr:rowOff>
    </xdr:to>
    <xdr:grpSp>
      <xdr:nvGrpSpPr>
        <xdr:cNvPr id="2" name="grp_GuieMe">
          <a:extLst>
            <a:ext uri="{FF2B5EF4-FFF2-40B4-BE49-F238E27FC236}">
              <a16:creationId xmlns:a16="http://schemas.microsoft.com/office/drawing/2014/main" id="{DB4820E7-B077-4DE5-978E-3D5D47B92A80}"/>
            </a:ext>
          </a:extLst>
        </xdr:cNvPr>
        <xdr:cNvGrpSpPr/>
      </xdr:nvGrpSpPr>
      <xdr:grpSpPr>
        <a:xfrm>
          <a:off x="0" y="0"/>
          <a:ext cx="7781543" cy="4320812"/>
          <a:chOff x="0" y="0"/>
          <a:chExt cx="7781543" cy="4474421"/>
        </a:xfrm>
      </xdr:grpSpPr>
      <xdr:sp macro="" textlink="">
        <xdr:nvSpPr>
          <xdr:cNvPr id="3" name="txt_GuieMeCabeçalho" descr="Let's review the PivotTable you just made, but this time we've added some special colors. The colors make it easy for you to see where the row, column, and value fields are located.">
            <a:extLst>
              <a:ext uri="{FF2B5EF4-FFF2-40B4-BE49-F238E27FC236}">
                <a16:creationId xmlns:a16="http://schemas.microsoft.com/office/drawing/2014/main" id="{BA27858F-C2CB-4AE1-8A08-B8812E7BD514}"/>
              </a:ext>
            </a:extLst>
          </xdr:cNvPr>
          <xdr:cNvSpPr txBox="1"/>
        </xdr:nvSpPr>
        <xdr:spPr>
          <a:xfrm>
            <a:off x="0" y="0"/>
            <a:ext cx="7781543" cy="1006554"/>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pt-br" sz="1500" b="0" kern="1200" baseline="0">
                <a:solidFill>
                  <a:schemeClr val="dk1"/>
                </a:solidFill>
                <a:effectLst/>
                <a:latin typeface="Segoe UI Semibold" panose="020B0702040204020203" pitchFamily="34" charset="0"/>
                <a:ea typeface="+mn-ea"/>
                <a:cs typeface="Segoe UI Semibold" panose="020B0702040204020203" pitchFamily="34" charset="0"/>
              </a:rPr>
              <a:t>Vamos revisar a Tabela Dinâmica que você acaba de criar, </a:t>
            </a:r>
            <a:r>
              <a:rPr lang="pt-br" sz="1500" b="0" kern="1200" baseline="0">
                <a:solidFill>
                  <a:schemeClr val="dk1"/>
                </a:solidFill>
                <a:effectLst/>
                <a:latin typeface="Segoe UI Light" panose="020B0502040204020203" pitchFamily="34" charset="0"/>
                <a:ea typeface="+mn-ea"/>
                <a:cs typeface="Segoe UI Light" panose="020B0502040204020203" pitchFamily="34" charset="0"/>
              </a:rPr>
              <a:t>mas desta vez adicionamos algumas cores especiais. As cores facilitam para ver onde os campos de linha, coluna e valor estão localizados.</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GuieMeRodapé">
            <a:extLst>
              <a:ext uri="{FF2B5EF4-FFF2-40B4-BE49-F238E27FC236}">
                <a16:creationId xmlns:a16="http://schemas.microsoft.com/office/drawing/2014/main" id="{7A526CCC-2308-4D2C-B86C-E41F94E1BDB6}"/>
              </a:ext>
            </a:extLst>
          </xdr:cNvPr>
          <xdr:cNvSpPr txBox="1"/>
        </xdr:nvSpPr>
        <xdr:spPr>
          <a:xfrm>
            <a:off x="0" y="3806910"/>
            <a:ext cx="7781543" cy="66751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
              <a:ea typeface="Segoe UI" pitchFamily="34" charset="0"/>
              <a:cs typeface="Segoe UI Light" panose="020B0502040204020203" pitchFamily="34" charset="0"/>
            </a:endParaRPr>
          </a:p>
        </xdr:txBody>
      </xdr:sp>
      <xdr:sp macro="" textlink="">
        <xdr:nvSpPr>
          <xdr:cNvPr id="5" name="txt_GuieMePróximo" descr="Next step button, hyperlinked to next sheet">
            <a:hlinkClick xmlns:r="http://schemas.openxmlformats.org/officeDocument/2006/relationships" r:id="rId1" tooltip="Clique aqui para avançar para a próxima planilha"/>
            <a:extLst>
              <a:ext uri="{FF2B5EF4-FFF2-40B4-BE49-F238E27FC236}">
                <a16:creationId xmlns:a16="http://schemas.microsoft.com/office/drawing/2014/main" id="{9153B190-CA6E-4717-977E-F4F4054D66A0}"/>
              </a:ext>
            </a:extLst>
          </xdr:cNvPr>
          <xdr:cNvSpPr/>
        </xdr:nvSpPr>
        <xdr:spPr>
          <a:xfrm>
            <a:off x="6261100" y="3962360"/>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Próximo</a:t>
            </a:r>
          </a:p>
        </xdr:txBody>
      </xdr:sp>
      <xdr:sp macro="" textlink="">
        <xdr:nvSpPr>
          <xdr:cNvPr id="6" name="txt_GuieMeAnterior" descr="Previous step button, hyperlinked to previous sheet">
            <a:hlinkClick xmlns:r="http://schemas.openxmlformats.org/officeDocument/2006/relationships" r:id="rId2" tooltip="Clique aqui para voltar à planilha anterior"/>
            <a:extLst>
              <a:ext uri="{FF2B5EF4-FFF2-40B4-BE49-F238E27FC236}">
                <a16:creationId xmlns:a16="http://schemas.microsoft.com/office/drawing/2014/main" id="{D83F06F2-D02A-4BA4-816C-3C87302E7180}"/>
              </a:ext>
            </a:extLst>
          </xdr:cNvPr>
          <xdr:cNvSpPr/>
        </xdr:nvSpPr>
        <xdr:spPr>
          <a:xfrm flipH="1">
            <a:off x="304800" y="3962360"/>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pt-br" sz="1200">
                <a:solidFill>
                  <a:srgbClr val="0B744D"/>
                </a:solidFill>
                <a:latin typeface="Segoe UI" pitchFamily="34" charset="0"/>
                <a:ea typeface="Segoe UI" pitchFamily="34" charset="0"/>
                <a:cs typeface="Segoe UI" pitchFamily="34" charset="0"/>
              </a:rPr>
              <a:t>Anterior</a:t>
            </a:r>
          </a:p>
        </xdr:txBody>
      </xdr:sp>
    </xdr:grpSp>
    <xdr:clientData/>
  </xdr:twoCellAnchor>
  <xdr:twoCellAnchor editAs="absolute">
    <xdr:from>
      <xdr:col>0</xdr:col>
      <xdr:colOff>495304</xdr:colOff>
      <xdr:row>5</xdr:row>
      <xdr:rowOff>169545</xdr:rowOff>
    </xdr:from>
    <xdr:to>
      <xdr:col>2</xdr:col>
      <xdr:colOff>3812</xdr:colOff>
      <xdr:row>7</xdr:row>
      <xdr:rowOff>62519</xdr:rowOff>
    </xdr:to>
    <xdr:sp macro="" textlink="">
      <xdr:nvSpPr>
        <xdr:cNvPr id="8" name="Texto de dica 23" descr="The row field...">
          <a:extLst>
            <a:ext uri="{FF2B5EF4-FFF2-40B4-BE49-F238E27FC236}">
              <a16:creationId xmlns:a16="http://schemas.microsoft.com/office/drawing/2014/main" id="{25B3E6E4-AAAA-4EC1-8C01-177160C5AE2E}"/>
            </a:ext>
          </a:extLst>
        </xdr:cNvPr>
        <xdr:cNvSpPr txBox="1"/>
      </xdr:nvSpPr>
      <xdr:spPr>
        <a:xfrm>
          <a:off x="495304" y="1293495"/>
          <a:ext cx="1108708" cy="31207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Campo de Linha</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297901</xdr:colOff>
      <xdr:row>14</xdr:row>
      <xdr:rowOff>57152</xdr:rowOff>
    </xdr:from>
    <xdr:to>
      <xdr:col>7</xdr:col>
      <xdr:colOff>318856</xdr:colOff>
      <xdr:row>16</xdr:row>
      <xdr:rowOff>3171</xdr:rowOff>
    </xdr:to>
    <xdr:sp macro="" textlink="">
      <xdr:nvSpPr>
        <xdr:cNvPr id="9" name="Texto de dica 25" descr="...along with the column field you just added...">
          <a:extLst>
            <a:ext uri="{FF2B5EF4-FFF2-40B4-BE49-F238E27FC236}">
              <a16:creationId xmlns:a16="http://schemas.microsoft.com/office/drawing/2014/main" id="{0032BC7D-BDA5-45A6-A759-FE577AEE8086}"/>
            </a:ext>
          </a:extLst>
        </xdr:cNvPr>
        <xdr:cNvSpPr txBox="1"/>
      </xdr:nvSpPr>
      <xdr:spPr>
        <a:xfrm>
          <a:off x="2888701" y="2952752"/>
          <a:ext cx="3021330" cy="327019"/>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Campo de Valor</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3</xdr:col>
      <xdr:colOff>12463</xdr:colOff>
      <xdr:row>7</xdr:row>
      <xdr:rowOff>28577</xdr:rowOff>
    </xdr:from>
    <xdr:to>
      <xdr:col>8</xdr:col>
      <xdr:colOff>13138</xdr:colOff>
      <xdr:row>7</xdr:row>
      <xdr:rowOff>190502</xdr:rowOff>
    </xdr:to>
    <xdr:sp macro="" textlink="">
      <xdr:nvSpPr>
        <xdr:cNvPr id="10" name="shp_ChaveInferior">
          <a:extLst>
            <a:ext uri="{FF2B5EF4-FFF2-40B4-BE49-F238E27FC236}">
              <a16:creationId xmlns:a16="http://schemas.microsoft.com/office/drawing/2014/main" id="{BFA5DF18-9736-4CF4-B77C-4F584C447345}"/>
            </a:ext>
          </a:extLst>
        </xdr:cNvPr>
        <xdr:cNvSpPr/>
      </xdr:nvSpPr>
      <xdr:spPr>
        <a:xfrm rot="5400000">
          <a:off x="4394300" y="-219410"/>
          <a:ext cx="161925" cy="3744000"/>
        </a:xfrm>
        <a:prstGeom prst="leftBrace">
          <a:avLst>
            <a:gd name="adj1" fmla="val 34667"/>
            <a:gd name="adj2" fmla="val 49300"/>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twoCellAnchor editAs="absolute">
    <xdr:from>
      <xdr:col>3</xdr:col>
      <xdr:colOff>361719</xdr:colOff>
      <xdr:row>5</xdr:row>
      <xdr:rowOff>110490</xdr:rowOff>
    </xdr:from>
    <xdr:to>
      <xdr:col>7</xdr:col>
      <xdr:colOff>465779</xdr:colOff>
      <xdr:row>6</xdr:row>
      <xdr:rowOff>205394</xdr:rowOff>
    </xdr:to>
    <xdr:sp macro="" textlink="">
      <xdr:nvSpPr>
        <xdr:cNvPr id="11" name="Texto de dica 24" descr="...divide up the value field.">
          <a:extLst>
            <a:ext uri="{FF2B5EF4-FFF2-40B4-BE49-F238E27FC236}">
              <a16:creationId xmlns:a16="http://schemas.microsoft.com/office/drawing/2014/main" id="{6227EEC0-7747-4D46-B133-C9A8FA06551B}"/>
            </a:ext>
          </a:extLst>
        </xdr:cNvPr>
        <xdr:cNvSpPr txBox="1"/>
      </xdr:nvSpPr>
      <xdr:spPr>
        <a:xfrm>
          <a:off x="2952519" y="1234440"/>
          <a:ext cx="3104435" cy="304454"/>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pt-br" sz="1100" b="0" noProof="0">
              <a:effectLst/>
              <a:latin typeface="Calibri" panose="020F0502020204030204" pitchFamily="34" charset="0"/>
              <a:ea typeface="Calibri" panose="020F0502020204030204" pitchFamily="34" charset="0"/>
              <a:cs typeface="Calibri" panose="020F0502020204030204" pitchFamily="34" charset="0"/>
            </a:rPr>
            <a:t>Campo de Coluna </a:t>
          </a:r>
          <a:endParaRPr lang="en-US" sz="1100" noProof="0">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absolute">
    <xdr:from>
      <xdr:col>1</xdr:col>
      <xdr:colOff>383085</xdr:colOff>
      <xdr:row>6</xdr:row>
      <xdr:rowOff>9394</xdr:rowOff>
    </xdr:from>
    <xdr:to>
      <xdr:col>2</xdr:col>
      <xdr:colOff>694934</xdr:colOff>
      <xdr:row>9</xdr:row>
      <xdr:rowOff>152994</xdr:rowOff>
    </xdr:to>
    <xdr:sp macro="" textlink="">
      <xdr:nvSpPr>
        <xdr:cNvPr id="12" name="shp_SetaCurva">
          <a:extLst>
            <a:ext uri="{FF2B5EF4-FFF2-40B4-BE49-F238E27FC236}">
              <a16:creationId xmlns:a16="http://schemas.microsoft.com/office/drawing/2014/main" id="{8B3C6B4E-C336-44F0-9190-D37C2E550C44}"/>
            </a:ext>
          </a:extLst>
        </xdr:cNvPr>
        <xdr:cNvSpPr/>
      </xdr:nvSpPr>
      <xdr:spPr>
        <a:xfrm rot="12380056">
          <a:off x="992685" y="1342894"/>
          <a:ext cx="1302449" cy="753200"/>
        </a:xfrm>
        <a:prstGeom prst="arc">
          <a:avLst>
            <a:gd name="adj1" fmla="val 16283853"/>
            <a:gd name="adj2" fmla="val 20754519"/>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clientData/>
  </xdr:twoCellAnchor>
  <xdr:twoCellAnchor editAs="absolute">
    <xdr:from>
      <xdr:col>3</xdr:col>
      <xdr:colOff>51902</xdr:colOff>
      <xdr:row>13</xdr:row>
      <xdr:rowOff>95254</xdr:rowOff>
    </xdr:from>
    <xdr:to>
      <xdr:col>8</xdr:col>
      <xdr:colOff>16577</xdr:colOff>
      <xdr:row>14</xdr:row>
      <xdr:rowOff>76204</xdr:rowOff>
    </xdr:to>
    <xdr:sp macro="" textlink="">
      <xdr:nvSpPr>
        <xdr:cNvPr id="13" name="shp_ChaveInferior">
          <a:extLst>
            <a:ext uri="{FF2B5EF4-FFF2-40B4-BE49-F238E27FC236}">
              <a16:creationId xmlns:a16="http://schemas.microsoft.com/office/drawing/2014/main" id="{63EA3E57-9ED8-4BBD-915B-6665DAC7E655}"/>
            </a:ext>
          </a:extLst>
        </xdr:cNvPr>
        <xdr:cNvSpPr/>
      </xdr:nvSpPr>
      <xdr:spPr>
        <a:xfrm rot="16200000">
          <a:off x="4410977" y="1032079"/>
          <a:ext cx="171450" cy="3708000"/>
        </a:xfrm>
        <a:prstGeom prst="leftBrace">
          <a:avLst>
            <a:gd name="adj1" fmla="val 34667"/>
            <a:gd name="adj2" fmla="val 49300"/>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13.xml"/></Relationships>
</file>

<file path=xl/pivotCache/_rels/pivotCacheDefinition14.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14.xml"/></Relationships>
</file>

<file path=xl/pivotCache/_rels/pivotCacheDefinition15.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15.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2" Type="http://schemas.microsoft.com/office/2006/relationships/xlExternalLinkPath/xlPathMissing" Target="Office_20187365_TF16410255.xltx" TargetMode="External"/><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4074072" createdVersion="6" refreshedVersion="6" minRefreshableVersion="3" recordCount="21" xr:uid="{00000000-000A-0000-FFFF-FFFF00000000}">
  <cacheSource type="worksheet">
    <worksheetSource name="tbl_10.1" r:id="rId2"/>
  </cacheSource>
  <cacheFields count="5">
    <cacheField name="Data" numFmtId="172">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01/01/2017"/>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v"/>
          <s v="02/fev"/>
          <s v="03/fev"/>
          <s v="04/fev"/>
          <s v="05/fev"/>
          <s v="06/fev"/>
          <s v="07/fev"/>
          <s v="08/fev"/>
          <s v="09/fev"/>
          <s v="10/fev"/>
          <s v="11/fev"/>
          <s v="12/fev"/>
          <s v="13/fev"/>
          <s v="14/fev"/>
          <s v="15/fev"/>
          <s v="16/fev"/>
          <s v="17/fev"/>
          <s v="18/fev"/>
          <s v="19/fev"/>
          <s v="20/fev"/>
          <s v="21/fev"/>
          <s v="22/fev"/>
          <s v="23/fev"/>
          <s v="24/fev"/>
          <s v="25/fev"/>
          <s v="26/fev"/>
          <s v="27/fev"/>
          <s v="28/fev"/>
          <s v="29/fev"/>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i"/>
          <s v="02/mai"/>
          <s v="03/mai"/>
          <s v="04/mai"/>
          <s v="05/mai"/>
          <s v="06/mai"/>
          <s v="07/mai"/>
          <s v="08/mai"/>
          <s v="09/mai"/>
          <s v="10/mai"/>
          <s v="11/mai"/>
          <s v="12/mai"/>
          <s v="13/mai"/>
          <s v="14/mai"/>
          <s v="15/mai"/>
          <s v="16/mai"/>
          <s v="17/mai"/>
          <s v="18/mai"/>
          <s v="19/mai"/>
          <s v="20/mai"/>
          <s v="21/mai"/>
          <s v="22/mai"/>
          <s v="23/mai"/>
          <s v="24/mai"/>
          <s v="25/mai"/>
          <s v="26/mai"/>
          <s v="27/mai"/>
          <s v="28/mai"/>
          <s v="29/mai"/>
          <s v="30/mai"/>
          <s v="31/mai"/>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t"/>
          <s v="02/set"/>
          <s v="03/set"/>
          <s v="04/set"/>
          <s v="05/set"/>
          <s v="06/set"/>
          <s v="07/set"/>
          <s v="08/set"/>
          <s v="09/set"/>
          <s v="10/set"/>
          <s v="11/set"/>
          <s v="12/set"/>
          <s v="13/set"/>
          <s v="14/set"/>
          <s v="15/set"/>
          <s v="16/set"/>
          <s v="17/set"/>
          <s v="18/set"/>
          <s v="19/set"/>
          <s v="20/set"/>
          <s v="21/set"/>
          <s v="22/set"/>
          <s v="23/set"/>
          <s v="24/set"/>
          <s v="25/set"/>
          <s v="26/set"/>
          <s v="27/set"/>
          <s v="28/set"/>
          <s v="29/set"/>
          <s v="30/set"/>
          <s v="01/out"/>
          <s v="02/out"/>
          <s v="03/out"/>
          <s v="04/out"/>
          <s v="05/out"/>
          <s v="06/out"/>
          <s v="07/out"/>
          <s v="08/out"/>
          <s v="09/out"/>
          <s v="10/out"/>
          <s v="11/out"/>
          <s v="12/out"/>
          <s v="13/out"/>
          <s v="14/out"/>
          <s v="15/out"/>
          <s v="16/out"/>
          <s v="17/out"/>
          <s v="18/out"/>
          <s v="19/out"/>
          <s v="20/out"/>
          <s v="21/out"/>
          <s v="22/out"/>
          <s v="23/out"/>
          <s v="24/out"/>
          <s v="25/out"/>
          <s v="26/out"/>
          <s v="27/out"/>
          <s v="28/out"/>
          <s v="29/out"/>
          <s v="30/out"/>
          <s v="31/out"/>
          <s v="01/nov"/>
          <s v="02/nov"/>
          <s v="03/nov"/>
          <s v="04/nov"/>
          <s v="05/nov"/>
          <s v="06/nov"/>
          <s v="07/nov"/>
          <s v="08/nov"/>
          <s v="09/nov"/>
          <s v="10/nov"/>
          <s v="11/nov"/>
          <s v="12/nov"/>
          <s v="13/nov"/>
          <s v="14/nov"/>
          <s v="15/nov"/>
          <s v="16/nov"/>
          <s v="17/nov"/>
          <s v="18/nov"/>
          <s v="19/nov"/>
          <s v="20/nov"/>
          <s v="21/nov"/>
          <s v="22/nov"/>
          <s v="23/nov"/>
          <s v="24/nov"/>
          <s v="25/nov"/>
          <s v="26/nov"/>
          <s v="27/nov"/>
          <s v="28/nov"/>
          <s v="29/nov"/>
          <s v="30/nov"/>
          <s v="01/dez"/>
          <s v="02/dez"/>
          <s v="03/dez"/>
          <s v="04/dez"/>
          <s v="05/dez"/>
          <s v="06/dez"/>
          <s v="07/dez"/>
          <s v="08/dez"/>
          <s v="09/dez"/>
          <s v="10/dez"/>
          <s v="11/dez"/>
          <s v="12/dez"/>
          <s v="13/dez"/>
          <s v="14/dez"/>
          <s v="15/dez"/>
          <s v="16/dez"/>
          <s v="17/dez"/>
          <s v="18/dez"/>
          <s v="19/dez"/>
          <s v="20/dez"/>
          <s v="21/dez"/>
          <s v="22/dez"/>
          <s v="23/dez"/>
          <s v="24/dez"/>
          <s v="25/dez"/>
          <s v="26/dez"/>
          <s v="27/dez"/>
          <s v="28/dez"/>
          <s v="29/dez"/>
          <s v="30/dez"/>
          <s v="31/dez"/>
          <s v="&gt;26/02/2017"/>
        </groupItems>
      </fieldGroup>
    </cacheField>
    <cacheField name="Comprador" numFmtId="0">
      <sharedItems count="3">
        <s v="Pai"/>
        <s v="Brenda"/>
        <s v="Mãe"/>
      </sharedItems>
    </cacheField>
    <cacheField name="Tipo" numFmtId="0">
      <sharedItems count="20">
        <s v="Esportes"/>
        <s v="Tarifa Aérea"/>
        <s v="Impostos"/>
        <s v="Música"/>
        <s v="Ingressos"/>
        <s v="Livros"/>
        <s v="Jantar Fora"/>
        <s v="Roupas"/>
        <s v="Aulas de Música"/>
        <s v="Estacionamento"/>
        <s v="Eletrônicos"/>
        <s v="Combustível"/>
        <s v="Alimentação"/>
        <s v="Tarifa do Clube"/>
        <s v="Médicos"/>
        <s v="Conta de Luz"/>
        <s v="Dentistas"/>
        <s v="Seguro do Automóvel"/>
        <s v="Plano de Saúde"/>
        <s v="Seguro Residencial"/>
      </sharedItems>
    </cacheField>
    <cacheField name="Valor" numFmtId="164">
      <sharedItems containsSemiMixedTypes="0" containsString="0" containsNumber="1" containsInteger="1" minValue="20" maxValue="1000"/>
    </cacheField>
    <cacheField name="Months" numFmtId="0" databaseField="0">
      <fieldGroup base="0">
        <rangePr groupBy="months" startDate="2017-01-01T00:00:00" endDate="2017-02-26T00:00:00"/>
        <groupItems count="14">
          <s v="&lt;01/01/2017"/>
          <s v="jan"/>
          <s v="fev"/>
          <s v="mar"/>
          <s v="abr"/>
          <s v="mai"/>
          <s v="jun"/>
          <s v="jul"/>
          <s v="ago"/>
          <s v="set"/>
          <s v="out"/>
          <s v="nov"/>
          <s v="dez"/>
          <s v="&gt;26/02/2017"/>
        </groupItems>
      </fieldGroup>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8124998" createdVersion="6" refreshedVersion="6" minRefreshableVersion="3" recordCount="12" xr:uid="{00000000-000A-0000-FFFF-FFFF09000000}">
  <cacheSource type="worksheet">
    <worksheetSource name="tbl_16.1" r:id="rId2"/>
  </cacheSource>
  <cacheFields count="4">
    <cacheField name="Mês" numFmtId="0">
      <sharedItems count="4">
        <s v="Jan"/>
        <s v="Fev"/>
        <s v="Mar"/>
        <s v="Abr"/>
      </sharedItems>
    </cacheField>
    <cacheField name="Comprador" numFmtId="0">
      <sharedItems count="3">
        <s v="Brenda"/>
        <s v="Pai"/>
        <s v="Mãe"/>
      </sharedItems>
    </cacheField>
    <cacheField name="Tipo" numFmtId="0">
      <sharedItems count="2">
        <s v="Alimentação"/>
        <s v="Serviços Públicos"/>
      </sharedItems>
    </cacheField>
    <cacheField name="Valor" numFmtId="165">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8356482" createdVersion="6" refreshedVersion="6" minRefreshableVersion="3" recordCount="48" xr:uid="{00000000-000A-0000-FFFF-FFFF0A000000}">
  <cacheSource type="worksheet">
    <worksheetSource name="tbl_17.1" r:id="rId2"/>
  </cacheSource>
  <cacheFields count="4">
    <cacheField name="Comprador" numFmtId="0">
      <sharedItems count="2">
        <s v="Pai"/>
        <s v="Mãe"/>
      </sharedItems>
    </cacheField>
    <cacheField name="Estação" numFmtId="0">
      <sharedItems count="4">
        <s v="Inverno"/>
        <s v="Primavera"/>
        <s v="Verão"/>
        <s v="Outono"/>
      </sharedItems>
    </cacheField>
    <cacheField name="Tipo" numFmtId="0">
      <sharedItems count="3">
        <s v="Seguro"/>
        <s v="Aluguel"/>
        <s v="Serviços Públicos"/>
      </sharedItems>
    </cacheField>
    <cacheField name="Valor" numFmtId="0">
      <sharedItems containsSemiMixedTypes="0" containsString="0" containsNumber="1" containsInteger="1" minValue="30" maxValue="2000"/>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8703706" createdVersion="6" refreshedVersion="6" minRefreshableVersion="3" recordCount="8" xr:uid="{00000000-000A-0000-FFFF-FFFF0B000000}">
  <cacheSource type="worksheet">
    <worksheetSource name="tbl_1.1" r:id="rId2"/>
  </cacheSource>
  <cacheFields count="4">
    <cacheField name="Data" numFmtId="170">
      <sharedItems containsSemiMixedTypes="0" containsNonDate="0" containsDate="1" containsString="0" minDate="2017-01-01T00:00:00" maxDate="2017-02-26T00:00:00"/>
    </cacheField>
    <cacheField name="Comprador" numFmtId="0">
      <sharedItems count="3">
        <s v="Pai"/>
        <s v="Mãe"/>
        <s v="Brenda"/>
      </sharedItems>
    </cacheField>
    <cacheField name="Tipo" numFmtId="0">
      <sharedItems/>
    </cacheField>
    <cacheField name="Valor"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9050929" createdVersion="6" refreshedVersion="6" minRefreshableVersion="3" recordCount="8" xr:uid="{00000000-000A-0000-FFFF-FFFF0C000000}">
  <cacheSource type="worksheet">
    <worksheetSource name="tbl_2.1" r:id="rId2"/>
  </cacheSource>
  <cacheFields count="4">
    <cacheField name="Data" numFmtId="170">
      <sharedItems containsSemiMixedTypes="0" containsNonDate="0" containsDate="1" containsString="0" minDate="2017-01-01T00:00:00" maxDate="2017-02-26T00:00:00"/>
    </cacheField>
    <cacheField name="Comprador" numFmtId="0">
      <sharedItems count="3">
        <s v="Pai"/>
        <s v="Mãe"/>
        <s v="Brenda"/>
      </sharedItems>
    </cacheField>
    <cacheField name="Tipo" numFmtId="0">
      <sharedItems/>
    </cacheField>
    <cacheField name="Valor"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9398145" createdVersion="6" refreshedVersion="6" minRefreshableVersion="3" recordCount="8" xr:uid="{00000000-000A-0000-FFFF-FFFF0D000000}">
  <cacheSource type="worksheet">
    <worksheetSource name="tbl_3.1" r:id="rId2"/>
  </cacheSource>
  <cacheFields count="4">
    <cacheField name="Data" numFmtId="170">
      <sharedItems containsSemiMixedTypes="0" containsNonDate="0" containsDate="1" containsString="0" minDate="2017-01-01T00:00:00" maxDate="2017-02-26T00:00:00"/>
    </cacheField>
    <cacheField name="Comprador" numFmtId="0">
      <sharedItems count="3">
        <s v="Pai"/>
        <s v="Mãe"/>
        <s v="Brenda"/>
      </sharedItems>
    </cacheField>
    <cacheField name="Tipo" numFmtId="0">
      <sharedItems/>
    </cacheField>
    <cacheField name="Valor"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1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9976853" createdVersion="6" refreshedVersion="6" minRefreshableVersion="3" recordCount="8" xr:uid="{00000000-000A-0000-FFFF-FFFF0E000000}">
  <cacheSource type="worksheet">
    <worksheetSource name="tbl_4.1" r:id="rId2"/>
  </cacheSource>
  <cacheFields count="4">
    <cacheField name="Data" numFmtId="170">
      <sharedItems containsSemiMixedTypes="0" containsNonDate="0" containsDate="1" containsString="0" minDate="2017-01-01T00:00:00" maxDate="2017-02-26T00:00:00"/>
    </cacheField>
    <cacheField name="Comprador" numFmtId="0">
      <sharedItems count="3">
        <s v="Pai"/>
        <s v="Mãe"/>
        <s v="Brenda"/>
      </sharedItems>
    </cacheField>
    <cacheField name="Tipo" numFmtId="0">
      <sharedItems count="5">
        <s v="Presentes"/>
        <s v="Alimentação"/>
        <s v="Ingressos"/>
        <s v="Música"/>
        <s v="Esportes"/>
      </sharedItems>
    </cacheField>
    <cacheField name="Valor" numFmtId="164">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4189818" createdVersion="6" refreshedVersion="6" minRefreshableVersion="3" recordCount="48" xr:uid="{00000000-000A-0000-FFFF-FFFF01000000}">
  <cacheSource type="worksheet">
    <worksheetSource name="tbl_18.1" r:id="rId2"/>
  </cacheSource>
  <cacheFields count="4">
    <cacheField name="Estação" numFmtId="0">
      <sharedItems count="4">
        <s v="Inverno"/>
        <s v="Primavera"/>
        <s v="Verão"/>
        <s v="Outono"/>
      </sharedItems>
    </cacheField>
    <cacheField name="Repr. de vendas" numFmtId="0">
      <sharedItems count="3">
        <s v="Julieta"/>
        <s v="Pedro"/>
        <s v="Davi"/>
      </sharedItems>
    </cacheField>
    <cacheField name="Produtos" numFmtId="0">
      <sharedItems count="14">
        <s v="Laranjas"/>
        <s v="Toranjas"/>
        <s v="Maçãs"/>
        <s v="Bananas"/>
        <s v="Beterrabas"/>
        <s v="Batatas"/>
        <s v="Alface"/>
        <s v="Rabanetes"/>
        <s v="Mirtilos"/>
        <s v="Morangos"/>
        <s v="Uvas"/>
        <s v="Abóboras"/>
        <s v="Abóbora-menina"/>
        <s v="Abobrinha"/>
      </sharedItems>
    </cacheField>
    <cacheField name="Unidades vendidas" numFmtId="0">
      <sharedItems containsSemiMixedTypes="0" containsString="0" containsNumber="1" containsInteger="1" minValue="30" maxValue="20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5694442" createdVersion="6" refreshedVersion="6" minRefreshableVersion="3" recordCount="8" xr:uid="{00000000-000A-0000-FFFF-FFFF02000000}">
  <cacheSource type="worksheet">
    <worksheetSource name="tbl_6.1" r:id="rId2"/>
  </cacheSource>
  <cacheFields count="4">
    <cacheField name="Data" numFmtId="170">
      <sharedItems containsSemiMixedTypes="0" containsNonDate="0" containsDate="1" containsString="0" minDate="2017-01-01T00:00:00" maxDate="2017-02-26T00:00:00"/>
    </cacheField>
    <cacheField name="Comprador" numFmtId="0">
      <sharedItems count="3">
        <s v="Pai"/>
        <s v="Mãe"/>
        <s v="Brenda"/>
      </sharedItems>
    </cacheField>
    <cacheField name="Tipo" numFmtId="0">
      <sharedItems/>
    </cacheField>
    <cacheField name="Valor" numFmtId="0">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6041666" createdVersion="6" refreshedVersion="6" minRefreshableVersion="3" recordCount="8" xr:uid="{00000000-000A-0000-FFFF-FFFF03000000}">
  <cacheSource type="worksheet">
    <worksheetSource name="tbl_4.116" r:id="rId2"/>
  </cacheSource>
  <cacheFields count="4">
    <cacheField name="Data" numFmtId="170">
      <sharedItems containsSemiMixedTypes="0" containsNonDate="0" containsDate="1" containsString="0" minDate="2017-01-01T00:00:00" maxDate="2017-02-26T00:00:00"/>
    </cacheField>
    <cacheField name="Comprador" numFmtId="0">
      <sharedItems count="3">
        <s v="Pai"/>
        <s v="Mãe"/>
        <s v="Brenda"/>
      </sharedItems>
    </cacheField>
    <cacheField name="Tipo" numFmtId="0">
      <sharedItems count="5">
        <s v="Presentes"/>
        <s v="Alimentação"/>
        <s v="Ingressos"/>
        <s v="Música"/>
        <s v="Esportes"/>
      </sharedItems>
    </cacheField>
    <cacheField name="Valor" numFmtId="0">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6157404" createdVersion="6" refreshedVersion="6" minRefreshableVersion="3" recordCount="8" xr:uid="{00000000-000A-0000-FFFF-FFFF04000000}">
  <cacheSource type="worksheet">
    <worksheetSource name="tbl_7.1" r:id="rId2"/>
  </cacheSource>
  <cacheFields count="4">
    <cacheField name="Data" numFmtId="170">
      <sharedItems containsSemiMixedTypes="0" containsNonDate="0" containsDate="1" containsString="0" minDate="2017-01-01T00:00:00" maxDate="2017-02-26T00:00:00"/>
    </cacheField>
    <cacheField name="Comprador" numFmtId="0">
      <sharedItems count="3">
        <s v="Pai"/>
        <s v="Mãe"/>
        <s v="Brenda"/>
      </sharedItems>
    </cacheField>
    <cacheField name="Tipo" numFmtId="0">
      <sharedItems count="5">
        <s v="Presentes"/>
        <s v="Alimentação"/>
        <s v="Ingressos"/>
        <s v="Música"/>
        <s v="Esportes"/>
      </sharedItems>
    </cacheField>
    <cacheField name="Valor" numFmtId="0">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6967589" createdVersion="6" refreshedVersion="6" minRefreshableVersion="3" recordCount="21" xr:uid="{00000000-000A-0000-FFFF-FFFF05000000}">
  <cacheSource type="worksheet">
    <worksheetSource name="tbl_11.1" r:id="rId2"/>
  </cacheSource>
  <cacheFields count="5">
    <cacheField name="Data" numFmtId="172">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01/01/2017"/>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v"/>
          <s v="02/fev"/>
          <s v="03/fev"/>
          <s v="04/fev"/>
          <s v="05/fev"/>
          <s v="06/fev"/>
          <s v="07/fev"/>
          <s v="08/fev"/>
          <s v="09/fev"/>
          <s v="10/fev"/>
          <s v="11/fev"/>
          <s v="12/fev"/>
          <s v="13/fev"/>
          <s v="14/fev"/>
          <s v="15/fev"/>
          <s v="16/fev"/>
          <s v="17/fev"/>
          <s v="18/fev"/>
          <s v="19/fev"/>
          <s v="20/fev"/>
          <s v="21/fev"/>
          <s v="22/fev"/>
          <s v="23/fev"/>
          <s v="24/fev"/>
          <s v="25/fev"/>
          <s v="26/fev"/>
          <s v="27/fev"/>
          <s v="28/fev"/>
          <s v="29/fev"/>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i"/>
          <s v="02/mai"/>
          <s v="03/mai"/>
          <s v="04/mai"/>
          <s v="05/mai"/>
          <s v="06/mai"/>
          <s v="07/mai"/>
          <s v="08/mai"/>
          <s v="09/mai"/>
          <s v="10/mai"/>
          <s v="11/mai"/>
          <s v="12/mai"/>
          <s v="13/mai"/>
          <s v="14/mai"/>
          <s v="15/mai"/>
          <s v="16/mai"/>
          <s v="17/mai"/>
          <s v="18/mai"/>
          <s v="19/mai"/>
          <s v="20/mai"/>
          <s v="21/mai"/>
          <s v="22/mai"/>
          <s v="23/mai"/>
          <s v="24/mai"/>
          <s v="25/mai"/>
          <s v="26/mai"/>
          <s v="27/mai"/>
          <s v="28/mai"/>
          <s v="29/mai"/>
          <s v="30/mai"/>
          <s v="31/mai"/>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t"/>
          <s v="02/set"/>
          <s v="03/set"/>
          <s v="04/set"/>
          <s v="05/set"/>
          <s v="06/set"/>
          <s v="07/set"/>
          <s v="08/set"/>
          <s v="09/set"/>
          <s v="10/set"/>
          <s v="11/set"/>
          <s v="12/set"/>
          <s v="13/set"/>
          <s v="14/set"/>
          <s v="15/set"/>
          <s v="16/set"/>
          <s v="17/set"/>
          <s v="18/set"/>
          <s v="19/set"/>
          <s v="20/set"/>
          <s v="21/set"/>
          <s v="22/set"/>
          <s v="23/set"/>
          <s v="24/set"/>
          <s v="25/set"/>
          <s v="26/set"/>
          <s v="27/set"/>
          <s v="28/set"/>
          <s v="29/set"/>
          <s v="30/set"/>
          <s v="01/out"/>
          <s v="02/out"/>
          <s v="03/out"/>
          <s v="04/out"/>
          <s v="05/out"/>
          <s v="06/out"/>
          <s v="07/out"/>
          <s v="08/out"/>
          <s v="09/out"/>
          <s v="10/out"/>
          <s v="11/out"/>
          <s v="12/out"/>
          <s v="13/out"/>
          <s v="14/out"/>
          <s v="15/out"/>
          <s v="16/out"/>
          <s v="17/out"/>
          <s v="18/out"/>
          <s v="19/out"/>
          <s v="20/out"/>
          <s v="21/out"/>
          <s v="22/out"/>
          <s v="23/out"/>
          <s v="24/out"/>
          <s v="25/out"/>
          <s v="26/out"/>
          <s v="27/out"/>
          <s v="28/out"/>
          <s v="29/out"/>
          <s v="30/out"/>
          <s v="31/out"/>
          <s v="01/nov"/>
          <s v="02/nov"/>
          <s v="03/nov"/>
          <s v="04/nov"/>
          <s v="05/nov"/>
          <s v="06/nov"/>
          <s v="07/nov"/>
          <s v="08/nov"/>
          <s v="09/nov"/>
          <s v="10/nov"/>
          <s v="11/nov"/>
          <s v="12/nov"/>
          <s v="13/nov"/>
          <s v="14/nov"/>
          <s v="15/nov"/>
          <s v="16/nov"/>
          <s v="17/nov"/>
          <s v="18/nov"/>
          <s v="19/nov"/>
          <s v="20/nov"/>
          <s v="21/nov"/>
          <s v="22/nov"/>
          <s v="23/nov"/>
          <s v="24/nov"/>
          <s v="25/nov"/>
          <s v="26/nov"/>
          <s v="27/nov"/>
          <s v="28/nov"/>
          <s v="29/nov"/>
          <s v="30/nov"/>
          <s v="01/dez"/>
          <s v="02/dez"/>
          <s v="03/dez"/>
          <s v="04/dez"/>
          <s v="05/dez"/>
          <s v="06/dez"/>
          <s v="07/dez"/>
          <s v="08/dez"/>
          <s v="09/dez"/>
          <s v="10/dez"/>
          <s v="11/dez"/>
          <s v="12/dez"/>
          <s v="13/dez"/>
          <s v="14/dez"/>
          <s v="15/dez"/>
          <s v="16/dez"/>
          <s v="17/dez"/>
          <s v="18/dez"/>
          <s v="19/dez"/>
          <s v="20/dez"/>
          <s v="21/dez"/>
          <s v="22/dez"/>
          <s v="23/dez"/>
          <s v="24/dez"/>
          <s v="25/dez"/>
          <s v="26/dez"/>
          <s v="27/dez"/>
          <s v="28/dez"/>
          <s v="29/dez"/>
          <s v="30/dez"/>
          <s v="31/dez"/>
          <s v="&gt;26/02/2017"/>
        </groupItems>
      </fieldGroup>
    </cacheField>
    <cacheField name="Comprador" numFmtId="0">
      <sharedItems count="3">
        <s v="Pai"/>
        <s v="Brenda"/>
        <s v="Mãe"/>
      </sharedItems>
    </cacheField>
    <cacheField name="Tipo" numFmtId="0">
      <sharedItems count="20">
        <s v="Esportes"/>
        <s v="Tarifa Aérea"/>
        <s v="Impostos"/>
        <s v="Música"/>
        <s v="Ingressos"/>
        <s v="Livros"/>
        <s v="Jantar Fora"/>
        <s v="Roupas"/>
        <s v="Aulas de Música"/>
        <s v="Estacionamento"/>
        <s v="Eletrônicos"/>
        <s v="Combustível"/>
        <s v="Alimentação"/>
        <s v="Tarifa do Clube"/>
        <s v="Médicos"/>
        <s v="Conta de Luz"/>
        <s v="Dentistas"/>
        <s v="Seguro do Automóvel"/>
        <s v="Plano de Saúde"/>
        <s v="Seguro Residencial"/>
      </sharedItems>
    </cacheField>
    <cacheField name="Valor" numFmtId="164">
      <sharedItems containsSemiMixedTypes="0" containsString="0" containsNumber="1" containsInteger="1" minValue="20" maxValue="1000"/>
    </cacheField>
    <cacheField name="Months" numFmtId="0" databaseField="0">
      <fieldGroup base="0">
        <rangePr groupBy="months" startDate="2017-01-01T00:00:00" endDate="2017-02-26T00:00:00"/>
        <groupItems count="14">
          <s v="&lt;01/01/2017"/>
          <s v="jan"/>
          <s v="fev"/>
          <s v="mar"/>
          <s v="abr"/>
          <s v="mai"/>
          <s v="jun"/>
          <s v="jul"/>
          <s v="ago"/>
          <s v="set"/>
          <s v="out"/>
          <s v="nov"/>
          <s v="dez"/>
          <s v="&gt;26/02/2017"/>
        </groupItems>
      </fieldGroup>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6967589" createdVersion="6" refreshedVersion="6" minRefreshableVersion="3" recordCount="21" xr:uid="{00000000-000A-0000-FFFF-FFFF06000000}">
  <cacheSource type="worksheet">
    <worksheetSource name="tbl_13.1" r:id="rId2"/>
  </cacheSource>
  <cacheFields count="5">
    <cacheField name="Data" numFmtId="172">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01/01/2017"/>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v"/>
          <s v="02/fev"/>
          <s v="03/fev"/>
          <s v="04/fev"/>
          <s v="05/fev"/>
          <s v="06/fev"/>
          <s v="07/fev"/>
          <s v="08/fev"/>
          <s v="09/fev"/>
          <s v="10/fev"/>
          <s v="11/fev"/>
          <s v="12/fev"/>
          <s v="13/fev"/>
          <s v="14/fev"/>
          <s v="15/fev"/>
          <s v="16/fev"/>
          <s v="17/fev"/>
          <s v="18/fev"/>
          <s v="19/fev"/>
          <s v="20/fev"/>
          <s v="21/fev"/>
          <s v="22/fev"/>
          <s v="23/fev"/>
          <s v="24/fev"/>
          <s v="25/fev"/>
          <s v="26/fev"/>
          <s v="27/fev"/>
          <s v="28/fev"/>
          <s v="29/fev"/>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i"/>
          <s v="02/mai"/>
          <s v="03/mai"/>
          <s v="04/mai"/>
          <s v="05/mai"/>
          <s v="06/mai"/>
          <s v="07/mai"/>
          <s v="08/mai"/>
          <s v="09/mai"/>
          <s v="10/mai"/>
          <s v="11/mai"/>
          <s v="12/mai"/>
          <s v="13/mai"/>
          <s v="14/mai"/>
          <s v="15/mai"/>
          <s v="16/mai"/>
          <s v="17/mai"/>
          <s v="18/mai"/>
          <s v="19/mai"/>
          <s v="20/mai"/>
          <s v="21/mai"/>
          <s v="22/mai"/>
          <s v="23/mai"/>
          <s v="24/mai"/>
          <s v="25/mai"/>
          <s v="26/mai"/>
          <s v="27/mai"/>
          <s v="28/mai"/>
          <s v="29/mai"/>
          <s v="30/mai"/>
          <s v="31/mai"/>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t"/>
          <s v="02/set"/>
          <s v="03/set"/>
          <s v="04/set"/>
          <s v="05/set"/>
          <s v="06/set"/>
          <s v="07/set"/>
          <s v="08/set"/>
          <s v="09/set"/>
          <s v="10/set"/>
          <s v="11/set"/>
          <s v="12/set"/>
          <s v="13/set"/>
          <s v="14/set"/>
          <s v="15/set"/>
          <s v="16/set"/>
          <s v="17/set"/>
          <s v="18/set"/>
          <s v="19/set"/>
          <s v="20/set"/>
          <s v="21/set"/>
          <s v="22/set"/>
          <s v="23/set"/>
          <s v="24/set"/>
          <s v="25/set"/>
          <s v="26/set"/>
          <s v="27/set"/>
          <s v="28/set"/>
          <s v="29/set"/>
          <s v="30/set"/>
          <s v="01/out"/>
          <s v="02/out"/>
          <s v="03/out"/>
          <s v="04/out"/>
          <s v="05/out"/>
          <s v="06/out"/>
          <s v="07/out"/>
          <s v="08/out"/>
          <s v="09/out"/>
          <s v="10/out"/>
          <s v="11/out"/>
          <s v="12/out"/>
          <s v="13/out"/>
          <s v="14/out"/>
          <s v="15/out"/>
          <s v="16/out"/>
          <s v="17/out"/>
          <s v="18/out"/>
          <s v="19/out"/>
          <s v="20/out"/>
          <s v="21/out"/>
          <s v="22/out"/>
          <s v="23/out"/>
          <s v="24/out"/>
          <s v="25/out"/>
          <s v="26/out"/>
          <s v="27/out"/>
          <s v="28/out"/>
          <s v="29/out"/>
          <s v="30/out"/>
          <s v="31/out"/>
          <s v="01/nov"/>
          <s v="02/nov"/>
          <s v="03/nov"/>
          <s v="04/nov"/>
          <s v="05/nov"/>
          <s v="06/nov"/>
          <s v="07/nov"/>
          <s v="08/nov"/>
          <s v="09/nov"/>
          <s v="10/nov"/>
          <s v="11/nov"/>
          <s v="12/nov"/>
          <s v="13/nov"/>
          <s v="14/nov"/>
          <s v="15/nov"/>
          <s v="16/nov"/>
          <s v="17/nov"/>
          <s v="18/nov"/>
          <s v="19/nov"/>
          <s v="20/nov"/>
          <s v="21/nov"/>
          <s v="22/nov"/>
          <s v="23/nov"/>
          <s v="24/nov"/>
          <s v="25/nov"/>
          <s v="26/nov"/>
          <s v="27/nov"/>
          <s v="28/nov"/>
          <s v="29/nov"/>
          <s v="30/nov"/>
          <s v="01/dez"/>
          <s v="02/dez"/>
          <s v="03/dez"/>
          <s v="04/dez"/>
          <s v="05/dez"/>
          <s v="06/dez"/>
          <s v="07/dez"/>
          <s v="08/dez"/>
          <s v="09/dez"/>
          <s v="10/dez"/>
          <s v="11/dez"/>
          <s v="12/dez"/>
          <s v="13/dez"/>
          <s v="14/dez"/>
          <s v="15/dez"/>
          <s v="16/dez"/>
          <s v="17/dez"/>
          <s v="18/dez"/>
          <s v="19/dez"/>
          <s v="20/dez"/>
          <s v="21/dez"/>
          <s v="22/dez"/>
          <s v="23/dez"/>
          <s v="24/dez"/>
          <s v="25/dez"/>
          <s v="26/dez"/>
          <s v="27/dez"/>
          <s v="28/dez"/>
          <s v="29/dez"/>
          <s v="30/dez"/>
          <s v="31/dez"/>
          <s v="&gt;26/02/2017"/>
        </groupItems>
      </fieldGroup>
    </cacheField>
    <cacheField name="Comprador" numFmtId="0">
      <sharedItems count="3">
        <s v="Pai"/>
        <s v="Brenda"/>
        <s v="Mãe"/>
      </sharedItems>
    </cacheField>
    <cacheField name="Tipo" numFmtId="0">
      <sharedItems/>
    </cacheField>
    <cacheField name="Valor" numFmtId="164">
      <sharedItems containsSemiMixedTypes="0" containsString="0" containsNumber="1" containsInteger="1" minValue="20" maxValue="1000"/>
    </cacheField>
    <cacheField name="Months" numFmtId="0" databaseField="0">
      <fieldGroup base="0">
        <rangePr groupBy="months" startDate="2017-01-01T00:00:00" endDate="2017-02-26T00:00:00"/>
        <groupItems count="14">
          <s v="&lt;01/01/2017"/>
          <s v="jan"/>
          <s v="fev"/>
          <s v="mar"/>
          <s v="abr"/>
          <s v="mai"/>
          <s v="jun"/>
          <s v="jul"/>
          <s v="ago"/>
          <s v="set"/>
          <s v="out"/>
          <s v="nov"/>
          <s v="dez"/>
          <s v="&gt;26/02/2017"/>
        </groupItems>
      </fieldGroup>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7430559" createdVersion="6" refreshedVersion="6" minRefreshableVersion="3" recordCount="21" xr:uid="{00000000-000A-0000-FFFF-FFFF07000000}">
  <cacheSource type="worksheet">
    <worksheetSource name="Gastos1281710" r:id="rId2"/>
  </cacheSource>
  <cacheFields count="4">
    <cacheField name="Data" numFmtId="172">
      <sharedItems containsSemiMixedTypes="0" containsNonDate="0" containsDate="1" containsString="0" minDate="2017-01-01T00:00:00" maxDate="2017-02-26T00:00:00"/>
    </cacheField>
    <cacheField name="Comprador" numFmtId="0">
      <sharedItems count="3">
        <s v="Pai"/>
        <s v="Brenda"/>
        <s v="Mãe"/>
      </sharedItems>
    </cacheField>
    <cacheField name="Tipo" numFmtId="0">
      <sharedItems count="20">
        <s v="Esportes"/>
        <s v="Tarifa Aérea"/>
        <s v="Impostos"/>
        <s v="Música"/>
        <s v="Ingressos"/>
        <s v="Livros"/>
        <s v="Jantar Fora"/>
        <s v="Roupas"/>
        <s v="Aulas de Música"/>
        <s v="Estacionamento"/>
        <s v="Eletrônicos"/>
        <s v="Combustível"/>
        <s v="Alimentação"/>
        <s v="Tarifa do Clube"/>
        <s v="Médicos"/>
        <s v="Conta de Luz"/>
        <s v="Dentistas"/>
        <s v="Seguro do Automóvel"/>
        <s v="Plano de Saúde"/>
        <s v="Seguro Residencial"/>
      </sharedItems>
    </cacheField>
    <cacheField name="Valor" numFmtId="164">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3326.726477777775" createdVersion="6" refreshedVersion="6" minRefreshableVersion="3" recordCount="21" xr:uid="{00000000-000A-0000-FFFF-FFFF08000000}">
  <cacheSource type="worksheet">
    <worksheetSource name="tbl_15.1" r:id="rId2"/>
  </cacheSource>
  <cacheFields count="4">
    <cacheField name="Data" numFmtId="172">
      <sharedItems containsSemiMixedTypes="0" containsNonDate="0" containsDate="1" containsString="0" minDate="2017-01-01T00:00:00" maxDate="2017-02-26T00:00:00"/>
    </cacheField>
    <cacheField name="Comprador" numFmtId="0">
      <sharedItems count="3">
        <s v="Pai"/>
        <s v="Brenda"/>
        <s v="Mãe"/>
      </sharedItems>
    </cacheField>
    <cacheField name="Tipo" numFmtId="0">
      <sharedItems count="20">
        <s v="Esportes"/>
        <s v="Tarifa Aérea"/>
        <s v="Impostos"/>
        <s v="Música"/>
        <s v="Ingressos"/>
        <s v="Livros"/>
        <s v="Jantar Fora"/>
        <s v="Roupas"/>
        <s v="Aulas de Música"/>
        <s v="Estacionamento"/>
        <s v="Eletrônicos"/>
        <s v="Combustível"/>
        <s v="Alimentação"/>
        <s v="Tarifa do Clube"/>
        <s v="Médicos"/>
        <s v="Conta de Luz"/>
        <s v="Dentistas"/>
        <s v="Seguro do Automóvel"/>
        <s v="Plano de Saúde"/>
        <s v="Seguro Residencial"/>
      </sharedItems>
    </cacheField>
    <cacheField name="Valor" numFmtId="164">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x v="0"/>
    <n v="74"/>
  </r>
  <r>
    <x v="0"/>
    <x v="1"/>
    <x v="0"/>
    <n v="235"/>
  </r>
  <r>
    <x v="0"/>
    <x v="2"/>
    <x v="1"/>
    <n v="1000"/>
  </r>
  <r>
    <x v="1"/>
    <x v="0"/>
    <x v="0"/>
    <n v="74"/>
  </r>
  <r>
    <x v="1"/>
    <x v="1"/>
    <x v="0"/>
    <n v="235"/>
  </r>
  <r>
    <x v="1"/>
    <x v="2"/>
    <x v="1"/>
    <n v="1000"/>
  </r>
  <r>
    <x v="2"/>
    <x v="0"/>
    <x v="0"/>
    <n v="125"/>
  </r>
  <r>
    <x v="2"/>
    <x v="1"/>
    <x v="0"/>
    <n v="235"/>
  </r>
  <r>
    <x v="2"/>
    <x v="2"/>
    <x v="1"/>
    <n v="20"/>
  </r>
  <r>
    <x v="3"/>
    <x v="0"/>
    <x v="0"/>
    <n v="125"/>
  </r>
  <r>
    <x v="3"/>
    <x v="1"/>
    <x v="0"/>
    <n v="74"/>
  </r>
  <r>
    <x v="3"/>
    <x v="2"/>
    <x v="1"/>
    <n v="70"/>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x v="0"/>
    <n v="300"/>
  </r>
  <r>
    <x v="0"/>
    <x v="0"/>
    <x v="1"/>
    <n v="200"/>
  </r>
  <r>
    <x v="0"/>
    <x v="0"/>
    <x v="2"/>
    <n v="400"/>
  </r>
  <r>
    <x v="0"/>
    <x v="0"/>
    <x v="0"/>
    <n v="300"/>
  </r>
  <r>
    <x v="0"/>
    <x v="0"/>
    <x v="1"/>
    <n v="800"/>
  </r>
  <r>
    <x v="0"/>
    <x v="0"/>
    <x v="2"/>
    <n v="400"/>
  </r>
  <r>
    <x v="0"/>
    <x v="0"/>
    <x v="0"/>
    <n v="200"/>
  </r>
  <r>
    <x v="0"/>
    <x v="0"/>
    <x v="1"/>
    <n v="300"/>
  </r>
  <r>
    <x v="0"/>
    <x v="0"/>
    <x v="2"/>
    <n v="450"/>
  </r>
  <r>
    <x v="0"/>
    <x v="0"/>
    <x v="0"/>
    <n v="230"/>
  </r>
  <r>
    <x v="0"/>
    <x v="0"/>
    <x v="1"/>
    <n v="120"/>
  </r>
  <r>
    <x v="0"/>
    <x v="0"/>
    <x v="2"/>
    <n v="400"/>
  </r>
  <r>
    <x v="0"/>
    <x v="1"/>
    <x v="0"/>
    <n v="210"/>
  </r>
  <r>
    <x v="0"/>
    <x v="1"/>
    <x v="1"/>
    <n v="300"/>
  </r>
  <r>
    <x v="0"/>
    <x v="1"/>
    <x v="2"/>
    <n v="400"/>
  </r>
  <r>
    <x v="0"/>
    <x v="1"/>
    <x v="0"/>
    <n v="230"/>
  </r>
  <r>
    <x v="0"/>
    <x v="1"/>
    <x v="1"/>
    <n v="900"/>
  </r>
  <r>
    <x v="0"/>
    <x v="1"/>
    <x v="2"/>
    <n v="300"/>
  </r>
  <r>
    <x v="0"/>
    <x v="1"/>
    <x v="0"/>
    <n v="200"/>
  </r>
  <r>
    <x v="0"/>
    <x v="1"/>
    <x v="1"/>
    <n v="1000"/>
  </r>
  <r>
    <x v="0"/>
    <x v="1"/>
    <x v="2"/>
    <n v="220"/>
  </r>
  <r>
    <x v="0"/>
    <x v="1"/>
    <x v="0"/>
    <n v="400"/>
  </r>
  <r>
    <x v="0"/>
    <x v="1"/>
    <x v="1"/>
    <n v="200"/>
  </r>
  <r>
    <x v="0"/>
    <x v="1"/>
    <x v="2"/>
    <n v="400"/>
  </r>
  <r>
    <x v="1"/>
    <x v="2"/>
    <x v="0"/>
    <n v="100"/>
  </r>
  <r>
    <x v="1"/>
    <x v="2"/>
    <x v="1"/>
    <n v="30"/>
  </r>
  <r>
    <x v="1"/>
    <x v="2"/>
    <x v="2"/>
    <n v="123"/>
  </r>
  <r>
    <x v="1"/>
    <x v="2"/>
    <x v="0"/>
    <n v="300"/>
  </r>
  <r>
    <x v="1"/>
    <x v="2"/>
    <x v="1"/>
    <n v="350"/>
  </r>
  <r>
    <x v="1"/>
    <x v="2"/>
    <x v="2"/>
    <n v="230"/>
  </r>
  <r>
    <x v="1"/>
    <x v="2"/>
    <x v="0"/>
    <n v="120"/>
  </r>
  <r>
    <x v="1"/>
    <x v="2"/>
    <x v="1"/>
    <n v="640"/>
  </r>
  <r>
    <x v="1"/>
    <x v="2"/>
    <x v="2"/>
    <n v="530"/>
  </r>
  <r>
    <x v="1"/>
    <x v="2"/>
    <x v="0"/>
    <n v="560"/>
  </r>
  <r>
    <x v="1"/>
    <x v="2"/>
    <x v="1"/>
    <n v="240"/>
  </r>
  <r>
    <x v="1"/>
    <x v="2"/>
    <x v="2"/>
    <n v="250"/>
  </r>
  <r>
    <x v="1"/>
    <x v="3"/>
    <x v="0"/>
    <n v="62"/>
  </r>
  <r>
    <x v="1"/>
    <x v="3"/>
    <x v="1"/>
    <n v="600"/>
  </r>
  <r>
    <x v="1"/>
    <x v="3"/>
    <x v="2"/>
    <n v="340"/>
  </r>
  <r>
    <x v="1"/>
    <x v="3"/>
    <x v="0"/>
    <n v="205"/>
  </r>
  <r>
    <x v="1"/>
    <x v="3"/>
    <x v="1"/>
    <n v="500"/>
  </r>
  <r>
    <x v="1"/>
    <x v="3"/>
    <x v="2"/>
    <n v="403"/>
  </r>
  <r>
    <x v="1"/>
    <x v="3"/>
    <x v="0"/>
    <n v="503"/>
  </r>
  <r>
    <x v="1"/>
    <x v="3"/>
    <x v="1"/>
    <n v="2000"/>
  </r>
  <r>
    <x v="1"/>
    <x v="3"/>
    <x v="2"/>
    <n v="140"/>
  </r>
  <r>
    <x v="1"/>
    <x v="3"/>
    <x v="0"/>
    <n v="502"/>
  </r>
  <r>
    <x v="1"/>
    <x v="3"/>
    <x v="1"/>
    <n v="120"/>
  </r>
  <r>
    <x v="1"/>
    <x v="3"/>
    <x v="2"/>
    <n v="50"/>
  </r>
</pivotCacheRecords>
</file>

<file path=xl/pivotCache/pivotCacheRecords1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Presentes"/>
    <n v="95"/>
  </r>
  <r>
    <d v="2017-01-15T00:00:00"/>
    <x v="1"/>
    <s v="Alimentação"/>
    <n v="325"/>
  </r>
  <r>
    <d v="2017-01-17T00:00:00"/>
    <x v="1"/>
    <s v="Ingressos"/>
    <n v="250"/>
  </r>
  <r>
    <d v="2017-01-21T00:00:00"/>
    <x v="0"/>
    <s v="Alimentação"/>
    <n v="125"/>
  </r>
  <r>
    <d v="2017-02-02T00:00:00"/>
    <x v="1"/>
    <s v="Alimentação"/>
    <n v="235"/>
  </r>
  <r>
    <d v="2017-02-20T00:00:00"/>
    <x v="2"/>
    <s v="Música"/>
    <n v="20"/>
  </r>
  <r>
    <d v="2017-02-25T00:00:00"/>
    <x v="2"/>
    <s v="Ingressos"/>
    <n v="125"/>
  </r>
  <r>
    <d v="2017-02-25T00:00:00"/>
    <x v="2"/>
    <s v="Esportes"/>
    <n v="125"/>
  </r>
</pivotCacheRecords>
</file>

<file path=xl/pivotCache/pivotCacheRecords1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Presentes"/>
    <n v="95"/>
  </r>
  <r>
    <d v="2017-01-15T00:00:00"/>
    <x v="1"/>
    <s v="Alimentação"/>
    <n v="325"/>
  </r>
  <r>
    <d v="2017-01-17T00:00:00"/>
    <x v="1"/>
    <s v="Ingressos"/>
    <n v="250"/>
  </r>
  <r>
    <d v="2017-01-21T00:00:00"/>
    <x v="0"/>
    <s v="Alimentação"/>
    <n v="125"/>
  </r>
  <r>
    <d v="2017-02-02T00:00:00"/>
    <x v="1"/>
    <s v="Alimentação"/>
    <n v="235"/>
  </r>
  <r>
    <d v="2017-02-20T00:00:00"/>
    <x v="2"/>
    <s v="Música"/>
    <n v="20"/>
  </r>
  <r>
    <d v="2017-02-25T00:00:00"/>
    <x v="2"/>
    <s v="Ingressos"/>
    <n v="125"/>
  </r>
  <r>
    <d v="2017-02-25T00:00:00"/>
    <x v="2"/>
    <s v="Esportes"/>
    <n v="125"/>
  </r>
</pivotCacheRecords>
</file>

<file path=xl/pivotCache/pivotCacheRecords1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Presentes"/>
    <n v="95"/>
  </r>
  <r>
    <d v="2017-01-15T00:00:00"/>
    <x v="1"/>
    <s v="Alimentação"/>
    <n v="325"/>
  </r>
  <r>
    <d v="2017-01-17T00:00:00"/>
    <x v="1"/>
    <s v="Ingressos"/>
    <n v="250"/>
  </r>
  <r>
    <d v="2017-01-21T00:00:00"/>
    <x v="0"/>
    <s v="Alimentação"/>
    <n v="125"/>
  </r>
  <r>
    <d v="2017-02-02T00:00:00"/>
    <x v="1"/>
    <s v="Alimentação"/>
    <n v="235"/>
  </r>
  <r>
    <d v="2017-02-20T00:00:00"/>
    <x v="2"/>
    <s v="Música"/>
    <n v="20"/>
  </r>
  <r>
    <d v="2017-02-25T00:00:00"/>
    <x v="2"/>
    <s v="Ingressos"/>
    <n v="125"/>
  </r>
  <r>
    <d v="2017-02-25T00:00:00"/>
    <x v="2"/>
    <s v="Esportes"/>
    <n v="125"/>
  </r>
</pivotCacheRecords>
</file>

<file path=xl/pivotCache/pivotCacheRecords1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x v="0"/>
    <n v="300"/>
  </r>
  <r>
    <x v="0"/>
    <x v="1"/>
    <x v="1"/>
    <n v="200"/>
  </r>
  <r>
    <x v="0"/>
    <x v="2"/>
    <x v="2"/>
    <n v="400"/>
  </r>
  <r>
    <x v="0"/>
    <x v="0"/>
    <x v="3"/>
    <n v="300"/>
  </r>
  <r>
    <x v="0"/>
    <x v="1"/>
    <x v="0"/>
    <n v="800"/>
  </r>
  <r>
    <x v="0"/>
    <x v="2"/>
    <x v="1"/>
    <n v="400"/>
  </r>
  <r>
    <x v="0"/>
    <x v="0"/>
    <x v="2"/>
    <n v="200"/>
  </r>
  <r>
    <x v="0"/>
    <x v="1"/>
    <x v="3"/>
    <n v="300"/>
  </r>
  <r>
    <x v="0"/>
    <x v="2"/>
    <x v="0"/>
    <n v="450"/>
  </r>
  <r>
    <x v="0"/>
    <x v="0"/>
    <x v="1"/>
    <n v="230"/>
  </r>
  <r>
    <x v="0"/>
    <x v="1"/>
    <x v="2"/>
    <n v="120"/>
  </r>
  <r>
    <x v="0"/>
    <x v="2"/>
    <x v="3"/>
    <n v="400"/>
  </r>
  <r>
    <x v="1"/>
    <x v="0"/>
    <x v="4"/>
    <n v="210"/>
  </r>
  <r>
    <x v="1"/>
    <x v="1"/>
    <x v="5"/>
    <n v="300"/>
  </r>
  <r>
    <x v="1"/>
    <x v="2"/>
    <x v="6"/>
    <n v="400"/>
  </r>
  <r>
    <x v="1"/>
    <x v="0"/>
    <x v="7"/>
    <n v="230"/>
  </r>
  <r>
    <x v="1"/>
    <x v="1"/>
    <x v="4"/>
    <n v="900"/>
  </r>
  <r>
    <x v="1"/>
    <x v="2"/>
    <x v="5"/>
    <n v="300"/>
  </r>
  <r>
    <x v="1"/>
    <x v="0"/>
    <x v="6"/>
    <n v="200"/>
  </r>
  <r>
    <x v="1"/>
    <x v="1"/>
    <x v="7"/>
    <n v="1000"/>
  </r>
  <r>
    <x v="1"/>
    <x v="2"/>
    <x v="4"/>
    <n v="220"/>
  </r>
  <r>
    <x v="1"/>
    <x v="0"/>
    <x v="5"/>
    <n v="400"/>
  </r>
  <r>
    <x v="1"/>
    <x v="1"/>
    <x v="6"/>
    <n v="200"/>
  </r>
  <r>
    <x v="1"/>
    <x v="2"/>
    <x v="7"/>
    <n v="400"/>
  </r>
  <r>
    <x v="2"/>
    <x v="0"/>
    <x v="8"/>
    <n v="100"/>
  </r>
  <r>
    <x v="2"/>
    <x v="1"/>
    <x v="9"/>
    <n v="30"/>
  </r>
  <r>
    <x v="2"/>
    <x v="2"/>
    <x v="10"/>
    <n v="123"/>
  </r>
  <r>
    <x v="2"/>
    <x v="0"/>
    <x v="11"/>
    <n v="300"/>
  </r>
  <r>
    <x v="2"/>
    <x v="1"/>
    <x v="8"/>
    <n v="350"/>
  </r>
  <r>
    <x v="2"/>
    <x v="2"/>
    <x v="9"/>
    <n v="230"/>
  </r>
  <r>
    <x v="2"/>
    <x v="0"/>
    <x v="10"/>
    <n v="120"/>
  </r>
  <r>
    <x v="2"/>
    <x v="1"/>
    <x v="11"/>
    <n v="640"/>
  </r>
  <r>
    <x v="2"/>
    <x v="2"/>
    <x v="8"/>
    <n v="530"/>
  </r>
  <r>
    <x v="2"/>
    <x v="0"/>
    <x v="9"/>
    <n v="560"/>
  </r>
  <r>
    <x v="2"/>
    <x v="1"/>
    <x v="10"/>
    <n v="240"/>
  </r>
  <r>
    <x v="2"/>
    <x v="2"/>
    <x v="11"/>
    <n v="250"/>
  </r>
  <r>
    <x v="3"/>
    <x v="0"/>
    <x v="12"/>
    <n v="62"/>
  </r>
  <r>
    <x v="3"/>
    <x v="1"/>
    <x v="13"/>
    <n v="600"/>
  </r>
  <r>
    <x v="3"/>
    <x v="2"/>
    <x v="2"/>
    <n v="340"/>
  </r>
  <r>
    <x v="3"/>
    <x v="0"/>
    <x v="0"/>
    <n v="205"/>
  </r>
  <r>
    <x v="3"/>
    <x v="1"/>
    <x v="12"/>
    <n v="500"/>
  </r>
  <r>
    <x v="3"/>
    <x v="2"/>
    <x v="13"/>
    <n v="403"/>
  </r>
  <r>
    <x v="3"/>
    <x v="0"/>
    <x v="2"/>
    <n v="503"/>
  </r>
  <r>
    <x v="3"/>
    <x v="1"/>
    <x v="0"/>
    <n v="2000"/>
  </r>
  <r>
    <x v="3"/>
    <x v="2"/>
    <x v="12"/>
    <n v="140"/>
  </r>
  <r>
    <x v="3"/>
    <x v="0"/>
    <x v="13"/>
    <n v="502"/>
  </r>
  <r>
    <x v="3"/>
    <x v="1"/>
    <x v="2"/>
    <n v="120"/>
  </r>
  <r>
    <x v="3"/>
    <x v="2"/>
    <x v="0"/>
    <n v="5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Presentes"/>
    <n v="95"/>
  </r>
  <r>
    <d v="2017-01-15T00:00:00"/>
    <x v="1"/>
    <s v="Alimentação"/>
    <n v="325"/>
  </r>
  <r>
    <d v="2017-01-17T00:00:00"/>
    <x v="1"/>
    <s v="Ingressos"/>
    <n v="250"/>
  </r>
  <r>
    <d v="2017-01-21T00:00:00"/>
    <x v="0"/>
    <s v="Alimentação"/>
    <n v="125"/>
  </r>
  <r>
    <d v="2017-02-02T00:00:00"/>
    <x v="1"/>
    <s v="Alimentação"/>
    <n v="235"/>
  </r>
  <r>
    <d v="2017-02-20T00:00:00"/>
    <x v="2"/>
    <s v="Música"/>
    <n v="20"/>
  </r>
  <r>
    <d v="2017-02-25T00:00:00"/>
    <x v="2"/>
    <s v="Ingressos"/>
    <n v="125"/>
  </r>
  <r>
    <d v="2017-02-25T00:00:00"/>
    <x v="2"/>
    <s v="Esportes"/>
    <n v="125"/>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s v="Esportes"/>
    <n v="1000"/>
  </r>
  <r>
    <x v="0"/>
    <x v="0"/>
    <s v="Tarifa Aérea"/>
    <n v="500"/>
  </r>
  <r>
    <x v="0"/>
    <x v="0"/>
    <s v="Impostos"/>
    <n v="500"/>
  </r>
  <r>
    <x v="1"/>
    <x v="1"/>
    <s v="Música"/>
    <n v="20"/>
  </r>
  <r>
    <x v="2"/>
    <x v="1"/>
    <s v="Ingressos"/>
    <n v="125"/>
  </r>
  <r>
    <x v="3"/>
    <x v="1"/>
    <s v="Livros"/>
    <n v="250"/>
  </r>
  <r>
    <x v="1"/>
    <x v="1"/>
    <s v="Jantar Fora"/>
    <n v="20"/>
  </r>
  <r>
    <x v="2"/>
    <x v="1"/>
    <s v="Roupas"/>
    <n v="125"/>
  </r>
  <r>
    <x v="3"/>
    <x v="1"/>
    <s v="Aulas de Música"/>
    <n v="250"/>
  </r>
  <r>
    <x v="1"/>
    <x v="1"/>
    <s v="Estacionamento"/>
    <n v="20"/>
  </r>
  <r>
    <x v="2"/>
    <x v="1"/>
    <s v="Eletrônicos"/>
    <n v="125"/>
  </r>
  <r>
    <x v="4"/>
    <x v="2"/>
    <s v="Combustível"/>
    <n v="74"/>
  </r>
  <r>
    <x v="5"/>
    <x v="2"/>
    <s v="Alimentação"/>
    <n v="235"/>
  </r>
  <r>
    <x v="3"/>
    <x v="2"/>
    <s v="Tarifa do Clube"/>
    <n v="125"/>
  </r>
  <r>
    <x v="6"/>
    <x v="2"/>
    <s v="Alimentação"/>
    <n v="235"/>
  </r>
  <r>
    <x v="4"/>
    <x v="2"/>
    <s v="Médicos"/>
    <n v="74"/>
  </r>
  <r>
    <x v="5"/>
    <x v="2"/>
    <s v="Conta de Luz"/>
    <n v="70"/>
  </r>
  <r>
    <x v="6"/>
    <x v="2"/>
    <s v="Dentistas"/>
    <n v="235"/>
  </r>
  <r>
    <x v="4"/>
    <x v="2"/>
    <s v="Seguro do Automóvel"/>
    <n v="74"/>
  </r>
  <r>
    <x v="5"/>
    <x v="2"/>
    <s v="Plano de Saúde"/>
    <n v="70"/>
  </r>
  <r>
    <x v="6"/>
    <x v="2"/>
    <s v="Seguro Residencial"/>
    <n v="23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d v="2017-01-17T00:00:00"/>
    <x v="0"/>
    <x v="0"/>
    <n v="1000"/>
  </r>
  <r>
    <d v="2017-01-17T00:00:00"/>
    <x v="0"/>
    <x v="1"/>
    <n v="500"/>
  </r>
  <r>
    <d v="2017-01-17T00:00:00"/>
    <x v="0"/>
    <x v="2"/>
    <n v="500"/>
  </r>
  <r>
    <d v="2017-02-20T00:00:00"/>
    <x v="1"/>
    <x v="3"/>
    <n v="20"/>
  </r>
  <r>
    <d v="2017-02-25T00:00:00"/>
    <x v="1"/>
    <x v="4"/>
    <n v="125"/>
  </r>
  <r>
    <d v="2017-01-21T00:00:00"/>
    <x v="1"/>
    <x v="5"/>
    <n v="250"/>
  </r>
  <r>
    <d v="2017-02-20T00:00:00"/>
    <x v="1"/>
    <x v="6"/>
    <n v="20"/>
  </r>
  <r>
    <d v="2017-02-25T00:00:00"/>
    <x v="1"/>
    <x v="7"/>
    <n v="125"/>
  </r>
  <r>
    <d v="2017-01-21T00:00:00"/>
    <x v="1"/>
    <x v="8"/>
    <n v="250"/>
  </r>
  <r>
    <d v="2017-02-20T00:00:00"/>
    <x v="1"/>
    <x v="9"/>
    <n v="20"/>
  </r>
  <r>
    <d v="2017-02-25T00:00:00"/>
    <x v="1"/>
    <x v="10"/>
    <n v="125"/>
  </r>
  <r>
    <d v="2017-01-01T00:00:00"/>
    <x v="2"/>
    <x v="11"/>
    <n v="74"/>
  </r>
  <r>
    <d v="2017-01-15T00:00:00"/>
    <x v="2"/>
    <x v="12"/>
    <n v="235"/>
  </r>
  <r>
    <d v="2017-01-21T00:00:00"/>
    <x v="2"/>
    <x v="13"/>
    <n v="125"/>
  </r>
  <r>
    <d v="2017-02-02T00:00:00"/>
    <x v="2"/>
    <x v="12"/>
    <n v="235"/>
  </r>
  <r>
    <d v="2017-01-01T00:00:00"/>
    <x v="2"/>
    <x v="14"/>
    <n v="74"/>
  </r>
  <r>
    <d v="2017-01-15T00:00:00"/>
    <x v="2"/>
    <x v="15"/>
    <n v="70"/>
  </r>
  <r>
    <d v="2017-02-02T00:00:00"/>
    <x v="2"/>
    <x v="16"/>
    <n v="235"/>
  </r>
  <r>
    <d v="2017-01-01T00:00:00"/>
    <x v="2"/>
    <x v="17"/>
    <n v="74"/>
  </r>
  <r>
    <d v="2017-01-15T00:00:00"/>
    <x v="2"/>
    <x v="18"/>
    <n v="70"/>
  </r>
  <r>
    <d v="2017-02-02T00:00:00"/>
    <x v="2"/>
    <x v="19"/>
    <n v="23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d v="2017-01-17T00:00:00"/>
    <x v="0"/>
    <x v="0"/>
    <n v="1000"/>
  </r>
  <r>
    <d v="2017-01-17T00:00:00"/>
    <x v="0"/>
    <x v="1"/>
    <n v="500"/>
  </r>
  <r>
    <d v="2017-01-17T00:00:00"/>
    <x v="0"/>
    <x v="2"/>
    <n v="500"/>
  </r>
  <r>
    <d v="2017-02-20T00:00:00"/>
    <x v="1"/>
    <x v="3"/>
    <n v="20"/>
  </r>
  <r>
    <d v="2017-02-25T00:00:00"/>
    <x v="1"/>
    <x v="4"/>
    <n v="125"/>
  </r>
  <r>
    <d v="2017-01-21T00:00:00"/>
    <x v="1"/>
    <x v="5"/>
    <n v="250"/>
  </r>
  <r>
    <d v="2017-02-20T00:00:00"/>
    <x v="1"/>
    <x v="6"/>
    <n v="20"/>
  </r>
  <r>
    <d v="2017-02-25T00:00:00"/>
    <x v="1"/>
    <x v="7"/>
    <n v="125"/>
  </r>
  <r>
    <d v="2017-01-21T00:00:00"/>
    <x v="1"/>
    <x v="8"/>
    <n v="250"/>
  </r>
  <r>
    <d v="2017-02-20T00:00:00"/>
    <x v="1"/>
    <x v="9"/>
    <n v="20"/>
  </r>
  <r>
    <d v="2017-02-25T00:00:00"/>
    <x v="1"/>
    <x v="10"/>
    <n v="125"/>
  </r>
  <r>
    <d v="2017-01-01T00:00:00"/>
    <x v="2"/>
    <x v="11"/>
    <n v="74"/>
  </r>
  <r>
    <d v="2017-01-15T00:00:00"/>
    <x v="2"/>
    <x v="12"/>
    <n v="235"/>
  </r>
  <r>
    <d v="2017-01-21T00:00:00"/>
    <x v="2"/>
    <x v="13"/>
    <n v="125"/>
  </r>
  <r>
    <d v="2017-02-02T00:00:00"/>
    <x v="2"/>
    <x v="12"/>
    <n v="235"/>
  </r>
  <r>
    <d v="2017-01-01T00:00:00"/>
    <x v="2"/>
    <x v="14"/>
    <n v="74"/>
  </r>
  <r>
    <d v="2017-01-15T00:00:00"/>
    <x v="2"/>
    <x v="15"/>
    <n v="70"/>
  </r>
  <r>
    <d v="2017-02-02T00:00:00"/>
    <x v="2"/>
    <x v="16"/>
    <n v="235"/>
  </r>
  <r>
    <d v="2017-01-01T00:00:00"/>
    <x v="2"/>
    <x v="17"/>
    <n v="74"/>
  </r>
  <r>
    <d v="2017-01-15T00:00:00"/>
    <x v="2"/>
    <x v="18"/>
    <n v="70"/>
  </r>
  <r>
    <d v="2017-02-02T00:00:00"/>
    <x v="2"/>
    <x v="19"/>
    <n v="2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11"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H10:I14"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68" outline="0" subtotalTop="0" showAll="0"/>
  </pivotFields>
  <rowFields count="1">
    <field x="1"/>
  </rowFields>
  <rowItems count="4">
    <i>
      <x/>
    </i>
    <i>
      <x v="1"/>
    </i>
    <i>
      <x v="2"/>
    </i>
    <i t="grand">
      <x/>
    </i>
  </rowItems>
  <colItems count="1">
    <i/>
  </colItems>
  <dataFields count="1">
    <dataField name="Soma de Valor" fld="3" baseField="1" baseItem="4" numFmtId="164"/>
  </dataFields>
  <formats count="4">
    <format dxfId="142">
      <pivotArea outline="0" collapsedLevelsAreSubtotals="1" fieldPosition="0"/>
    </format>
    <format dxfId="141">
      <pivotArea outline="0" collapsedLevelsAreSubtotals="1" fieldPosition="0"/>
    </format>
    <format dxfId="140">
      <pivotArea grandRow="1" outline="0" collapsedLevelsAreSubtotals="1" fieldPosition="0"/>
    </format>
    <format dxfId="139">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a Dinâmica com um campo de linha Comprador, que divide os Valores da tabela Despesas12 e gera os valores do campo Soma do Montante."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2" cacheId="6"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C17" firstHeaderRow="1" firstDataRow="1" firstDataCol="1"/>
  <pivotFields count="5">
    <pivotField numFmtId="16"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4">
        <item x="0"/>
        <item x="1"/>
        <item x="2"/>
        <item t="default"/>
      </items>
    </pivotField>
    <pivotField showAll="0" defaultSubtotal="0"/>
    <pivotField dataField="1" numFmtId="168"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4">
    <i>
      <x/>
    </i>
    <i>
      <x v="1"/>
    </i>
    <i>
      <x v="2"/>
    </i>
    <i t="grand">
      <x/>
    </i>
  </rowItems>
  <colItems count="1">
    <i/>
  </colItems>
  <dataFields count="1">
    <dataField name="Soma de Valor" fld="3" baseField="1" baseItem="3" numFmtId="164"/>
  </dataFields>
  <formats count="10">
    <format dxfId="47">
      <pivotArea outline="0" collapsedLevelsAreSubtotals="1" fieldPosition="0"/>
    </format>
    <format dxfId="46">
      <pivotArea outline="0" collapsedLevelsAreSubtotals="1" fieldPosition="0"/>
    </format>
    <format dxfId="45">
      <pivotArea type="all" dataOnly="0" outline="0" fieldPosition="0"/>
    </format>
    <format dxfId="44">
      <pivotArea outline="0" collapsedLevelsAreSubtotals="1" fieldPosition="0"/>
    </format>
    <format dxfId="43">
      <pivotArea field="1" type="button" dataOnly="0" labelOnly="1" outline="0" axis="axisRow" fieldPosition="0"/>
    </format>
    <format dxfId="42">
      <pivotArea dataOnly="0" labelOnly="1" fieldPosition="0">
        <references count="1">
          <reference field="1" count="0"/>
        </references>
      </pivotArea>
    </format>
    <format dxfId="41">
      <pivotArea dataOnly="0" labelOnly="1" grandRow="1" outline="0" fieldPosition="0"/>
    </format>
    <format dxfId="40">
      <pivotArea dataOnly="0" labelOnly="1" outline="0" axis="axisValues" fieldPosition="0"/>
    </format>
    <format dxfId="39">
      <pivotArea grandRow="1" outline="0" collapsedLevelsAreSubtotals="1" fieldPosition="0"/>
    </format>
    <format dxfId="3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a Dinâmica com um campo de linha Comprador, que divide os Valores da tabela Despesas12 e gera os valores do campo Soma do Montante."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PivotTable1" cacheId="7"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F7:G22" firstHeaderRow="1" firstDataRow="1" firstDataCol="1"/>
  <pivotFields count="4">
    <pivotField showAll="0"/>
    <pivotField axis="axisRow" showAll="0">
      <items count="4">
        <item x="0"/>
        <item x="1"/>
        <item sd="0" x="2"/>
        <item t="default"/>
      </items>
    </pivotField>
    <pivotField axis="axisRow" showAll="0">
      <items count="21">
        <item x="17"/>
        <item x="16"/>
        <item x="5"/>
        <item x="6"/>
        <item x="0"/>
        <item x="2"/>
        <item x="1"/>
        <item x="10"/>
        <item x="3"/>
        <item x="9"/>
        <item x="4"/>
        <item x="7"/>
        <item x="8"/>
        <item x="15"/>
        <item x="12"/>
        <item x="11"/>
        <item x="14"/>
        <item x="13"/>
        <item x="18"/>
        <item x="19"/>
        <item t="default"/>
      </items>
    </pivotField>
    <pivotField dataField="1" numFmtId="166" showAll="0"/>
  </pivotFields>
  <rowFields count="2">
    <field x="1"/>
    <field x="2"/>
  </rowFields>
  <rowItems count="15">
    <i>
      <x/>
    </i>
    <i r="1">
      <x v="4"/>
    </i>
    <i r="1">
      <x v="5"/>
    </i>
    <i r="1">
      <x v="6"/>
    </i>
    <i>
      <x v="1"/>
    </i>
    <i r="1">
      <x v="2"/>
    </i>
    <i r="1">
      <x v="3"/>
    </i>
    <i r="1">
      <x v="7"/>
    </i>
    <i r="1">
      <x v="8"/>
    </i>
    <i r="1">
      <x v="9"/>
    </i>
    <i r="1">
      <x v="10"/>
    </i>
    <i r="1">
      <x v="11"/>
    </i>
    <i r="1">
      <x v="12"/>
    </i>
    <i>
      <x v="2"/>
    </i>
    <i t="grand">
      <x/>
    </i>
  </rowItems>
  <colItems count="1">
    <i/>
  </colItems>
  <dataFields count="1">
    <dataField name="Soma de Valor" fld="3" baseField="2" baseItem="26" numFmtId="165"/>
  </dataFields>
  <formats count="3">
    <format dxfId="30">
      <pivotArea grandRow="1" outline="0" collapsedLevelsAreSubtotals="1" fieldPosition="0"/>
    </format>
    <format dxfId="29">
      <pivotArea outline="0" fieldPosition="0">
        <references count="1">
          <reference field="4294967294" count="1">
            <x v="0"/>
          </reference>
        </references>
      </pivotArea>
    </format>
    <format dxfId="2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1000-000000000000}" name="PivotTable1" cacheId="8"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F7:G11" firstHeaderRow="1" firstDataRow="1" firstDataCol="1"/>
  <pivotFields count="4">
    <pivotField numFmtId="14" showAll="0"/>
    <pivotField axis="axisRow" showAll="0">
      <items count="4">
        <item sd="0" x="0"/>
        <item sd="0" x="1"/>
        <item sd="0" x="2"/>
        <item t="default" sd="0"/>
      </items>
    </pivotField>
    <pivotField axis="axisRow" showAll="0">
      <items count="21">
        <item x="17"/>
        <item x="16"/>
        <item x="5"/>
        <item x="6"/>
        <item x="10"/>
        <item x="0"/>
        <item x="2"/>
        <item x="1"/>
        <item x="3"/>
        <item x="9"/>
        <item x="4"/>
        <item x="7"/>
        <item x="8"/>
        <item x="15"/>
        <item x="12"/>
        <item x="11"/>
        <item x="14"/>
        <item x="13"/>
        <item x="18"/>
        <item x="19"/>
        <item t="default"/>
      </items>
    </pivotField>
    <pivotField dataField="1" numFmtId="166" showAll="0"/>
  </pivotFields>
  <rowFields count="2">
    <field x="1"/>
    <field x="2"/>
  </rowFields>
  <rowItems count="4">
    <i>
      <x/>
    </i>
    <i>
      <x v="1"/>
    </i>
    <i>
      <x v="2"/>
    </i>
    <i t="grand">
      <x/>
    </i>
  </rowItems>
  <colItems count="1">
    <i/>
  </colItems>
  <dataFields count="1">
    <dataField name="Soma de Valor" fld="3" baseField="2" baseItem="27" numFmtId="165"/>
  </dataFields>
  <formats count="3">
    <format dxfId="21">
      <pivotArea grandRow="1" outline="0" collapsedLevelsAreSubtotals="1" fieldPosition="0"/>
    </format>
    <format dxfId="20">
      <pivotArea outline="0" fieldPosition="0">
        <references count="1">
          <reference field="4294967294" count="1">
            <x v="0"/>
          </reference>
        </references>
      </pivotArea>
    </format>
    <format dxfId="19">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1100-000000000000}" name="PivotTable1" cacheId="9"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M19" firstHeaderRow="1" firstDataRow="3" firstDataCol="1"/>
  <pivotFields count="4">
    <pivotField axis="axisCol" showAll="0">
      <items count="5">
        <item x="0"/>
        <item x="1"/>
        <item x="2"/>
        <item x="3"/>
        <item t="default"/>
      </items>
    </pivotField>
    <pivotField axis="axisRow" showAll="0">
      <items count="4">
        <item x="0"/>
        <item x="1"/>
        <item x="2"/>
        <item t="default"/>
      </items>
    </pivotField>
    <pivotField axis="axisCol" showAll="0">
      <items count="3">
        <item x="0"/>
        <item x="1"/>
        <item t="default" sd="0"/>
      </items>
    </pivotField>
    <pivotField dataField="1" numFmtId="166" showAll="0"/>
  </pivotFields>
  <rowFields count="1">
    <field x="1"/>
  </rowFields>
  <rowItems count="4">
    <i>
      <x/>
    </i>
    <i>
      <x v="1"/>
    </i>
    <i>
      <x v="2"/>
    </i>
    <i t="grand">
      <x/>
    </i>
  </rowItems>
  <colFields count="2">
    <field x="2"/>
    <field x="0"/>
  </colFields>
  <colItems count="11">
    <i>
      <x/>
      <x/>
    </i>
    <i r="1">
      <x v="1"/>
    </i>
    <i r="1">
      <x v="2"/>
    </i>
    <i r="1">
      <x v="3"/>
    </i>
    <i t="default">
      <x/>
    </i>
    <i>
      <x v="1"/>
      <x/>
    </i>
    <i r="1">
      <x v="1"/>
    </i>
    <i r="1">
      <x v="2"/>
    </i>
    <i r="1">
      <x v="3"/>
    </i>
    <i t="default">
      <x v="1"/>
    </i>
    <i t="grand">
      <x/>
    </i>
  </colItems>
  <dataFields count="1">
    <dataField name="Soma de Valor" fld="3" baseField="1" baseItem="4" numFmtId="165"/>
  </dataFields>
  <formats count="3">
    <format dxfId="12">
      <pivotArea grandRow="1" grandCol="1" outline="0" collapsedLevelsAreSubtotals="1" fieldPosition="0"/>
    </format>
    <format dxfId="11">
      <pivotArea outline="0" fieldPosition="0">
        <references count="1">
          <reference field="4294967294" count="1">
            <x v="0"/>
          </reference>
        </references>
      </pivotArea>
    </format>
    <format dxfId="10">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00000000-0007-0000-1200-000000000000}" name="PivotTable1" cacheId="10"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D8:E29" firstHeaderRow="1" firstDataRow="1" firstDataCol="1"/>
  <pivotFields count="4">
    <pivotField axis="axisRow" showAll="0">
      <items count="3">
        <item x="0"/>
        <item x="1"/>
        <item t="default"/>
      </items>
    </pivotField>
    <pivotField axis="axisRow" showAll="0">
      <items count="5">
        <item x="3"/>
        <item x="1"/>
        <item x="2"/>
        <item x="0"/>
        <item t="default"/>
      </items>
    </pivotField>
    <pivotField axis="axisRow" showAll="0">
      <items count="4">
        <item x="0"/>
        <item x="1"/>
        <item x="2"/>
        <item t="default"/>
      </items>
    </pivotField>
    <pivotField dataField="1" showAll="0"/>
  </pivotFields>
  <rowFields count="3">
    <field x="1"/>
    <field x="0"/>
    <field x="2"/>
  </rowFields>
  <rowItems count="21">
    <i>
      <x/>
    </i>
    <i r="1">
      <x v="1"/>
    </i>
    <i r="2">
      <x/>
    </i>
    <i r="2">
      <x v="1"/>
    </i>
    <i r="2">
      <x v="2"/>
    </i>
    <i>
      <x v="1"/>
    </i>
    <i r="1">
      <x/>
    </i>
    <i r="2">
      <x/>
    </i>
    <i r="2">
      <x v="1"/>
    </i>
    <i r="2">
      <x v="2"/>
    </i>
    <i>
      <x v="2"/>
    </i>
    <i r="1">
      <x v="1"/>
    </i>
    <i r="2">
      <x/>
    </i>
    <i r="2">
      <x v="1"/>
    </i>
    <i r="2">
      <x v="2"/>
    </i>
    <i>
      <x v="3"/>
    </i>
    <i r="1">
      <x/>
    </i>
    <i r="2">
      <x/>
    </i>
    <i r="2">
      <x v="1"/>
    </i>
    <i r="2">
      <x v="2"/>
    </i>
    <i t="grand">
      <x/>
    </i>
  </rowItems>
  <colItems count="1">
    <i/>
  </colItems>
  <dataFields count="1">
    <dataField name="Soma de Valor" fld="3" baseField="2" baseItem="3" numFmtId="164"/>
  </dataFields>
  <formats count="6">
    <format dxfId="8">
      <pivotArea outline="0" collapsedLevelsAreSubtotals="1" fieldPosition="0"/>
    </format>
    <format dxfId="7">
      <pivotArea outline="0" collapsedLevelsAreSubtotals="1" fieldPosition="0"/>
    </format>
    <format dxfId="6">
      <pivotArea grandRow="1" outline="0" collapsedLevelsAreSubtotals="1" fieldPosition="0"/>
    </format>
    <format dxfId="5">
      <pivotArea outline="0" fieldPosition="0">
        <references count="1">
          <reference field="4294967294" count="1">
            <x v="0"/>
          </reference>
        </references>
      </pivotArea>
    </format>
    <format dxfId="4">
      <pivotArea outline="0" fieldPosition="0">
        <references count="1">
          <reference field="4294967294" count="1">
            <x v="0"/>
          </reference>
        </references>
      </pivotArea>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a Dinâmica com um campo de linha Comprador, que divide os Valores da tabela Despesas12 e gera os valores do campo Soma do Montante."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00000000-0007-0000-1400-000000000000}" name="PivotTable1" cacheId="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2:C29" firstHeaderRow="1" firstDataRow="1" firstDataCol="1"/>
  <pivotFields count="4">
    <pivotField axis="axisRow" showAll="0">
      <items count="5">
        <item x="3"/>
        <item x="1"/>
        <item x="2"/>
        <item x="0"/>
        <item t="default"/>
      </items>
    </pivotField>
    <pivotField axis="axisRow" showAll="0">
      <items count="4">
        <item x="2"/>
        <item x="0"/>
        <item x="1"/>
        <item t="default"/>
      </items>
    </pivotField>
    <pivotField showAll="0"/>
    <pivotField dataField="1" showAll="0"/>
  </pivotFields>
  <rowFields count="2">
    <field x="0"/>
    <field x="1"/>
  </rowFields>
  <rowItems count="17">
    <i>
      <x/>
    </i>
    <i r="1">
      <x/>
    </i>
    <i r="1">
      <x v="1"/>
    </i>
    <i r="1">
      <x v="2"/>
    </i>
    <i>
      <x v="1"/>
    </i>
    <i r="1">
      <x/>
    </i>
    <i r="1">
      <x v="1"/>
    </i>
    <i r="1">
      <x v="2"/>
    </i>
    <i>
      <x v="2"/>
    </i>
    <i r="1">
      <x/>
    </i>
    <i r="1">
      <x v="1"/>
    </i>
    <i r="1">
      <x v="2"/>
    </i>
    <i>
      <x v="3"/>
    </i>
    <i r="1">
      <x/>
    </i>
    <i r="1">
      <x v="1"/>
    </i>
    <i r="1">
      <x v="2"/>
    </i>
    <i t="grand">
      <x/>
    </i>
  </rowItems>
  <colItems count="1">
    <i/>
  </colItems>
  <dataFields count="1">
    <dataField name="Soma de Unidades vendida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00000000-0007-0000-1500-000000000000}" name="Sum of Units sold" cacheId="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C30" firstHeaderRow="1" firstDataRow="1" firstDataCol="1"/>
  <pivotFields count="4">
    <pivotField axis="axisRow" showAll="0">
      <items count="5">
        <item x="0"/>
        <item x="3"/>
        <item x="1"/>
        <item x="2"/>
        <item t="default"/>
      </items>
    </pivotField>
    <pivotField axis="axisRow" showAll="0">
      <items count="4">
        <item x="2"/>
        <item x="0"/>
        <item x="1"/>
        <item t="default"/>
      </items>
    </pivotField>
    <pivotField showAll="0"/>
    <pivotField dataField="1" showAll="0"/>
  </pivotFields>
  <rowFields count="2">
    <field x="0"/>
    <field x="1"/>
  </rowFields>
  <rowItems count="17">
    <i>
      <x/>
    </i>
    <i r="1">
      <x/>
    </i>
    <i r="1">
      <x v="1"/>
    </i>
    <i r="1">
      <x v="2"/>
    </i>
    <i>
      <x v="1"/>
    </i>
    <i r="1">
      <x/>
    </i>
    <i r="1">
      <x v="1"/>
    </i>
    <i r="1">
      <x v="2"/>
    </i>
    <i>
      <x v="2"/>
    </i>
    <i r="1">
      <x/>
    </i>
    <i r="1">
      <x v="1"/>
    </i>
    <i r="1">
      <x v="2"/>
    </i>
    <i>
      <x v="3"/>
    </i>
    <i r="1">
      <x/>
    </i>
    <i r="1">
      <x v="1"/>
    </i>
    <i r="1">
      <x v="2"/>
    </i>
    <i t="grand">
      <x/>
    </i>
  </rowItems>
  <colItems count="1">
    <i/>
  </colItems>
  <dataFields count="1">
    <dataField name="Soma de unidades vendidas" fld="3" baseField="0" baseItem="245191968" numFmtId="3"/>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00000000-0007-0000-1600-000000000000}" name="PivotTable1" cacheId="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G29" firstHeaderRow="1" firstDataRow="2" firstDataCol="1"/>
  <pivotFields count="4">
    <pivotField axis="axisCol" showAll="0">
      <items count="5">
        <item x="0"/>
        <item x="3"/>
        <item x="1"/>
        <item x="2"/>
        <item t="default"/>
      </items>
    </pivotField>
    <pivotField showAll="0"/>
    <pivotField axis="axisRow" showAll="0">
      <items count="15">
        <item x="12"/>
        <item x="11"/>
        <item x="13"/>
        <item x="6"/>
        <item x="3"/>
        <item x="5"/>
        <item x="4"/>
        <item x="0"/>
        <item x="2"/>
        <item x="8"/>
        <item x="9"/>
        <item x="7"/>
        <item x="1"/>
        <item x="10"/>
        <item t="default"/>
      </items>
    </pivotField>
    <pivotField dataField="1" showAll="0"/>
  </pivotFields>
  <rowFields count="1">
    <field x="2"/>
  </rowFields>
  <rowItems count="15">
    <i>
      <x/>
    </i>
    <i>
      <x v="1"/>
    </i>
    <i>
      <x v="2"/>
    </i>
    <i>
      <x v="3"/>
    </i>
    <i>
      <x v="4"/>
    </i>
    <i>
      <x v="5"/>
    </i>
    <i>
      <x v="6"/>
    </i>
    <i>
      <x v="7"/>
    </i>
    <i>
      <x v="8"/>
    </i>
    <i>
      <x v="9"/>
    </i>
    <i>
      <x v="10"/>
    </i>
    <i>
      <x v="11"/>
    </i>
    <i>
      <x v="12"/>
    </i>
    <i>
      <x v="13"/>
    </i>
    <i t="grand">
      <x/>
    </i>
  </rowItems>
  <colFields count="1">
    <field x="0"/>
  </colFields>
  <colItems count="5">
    <i>
      <x/>
    </i>
    <i>
      <x v="1"/>
    </i>
    <i>
      <x v="2"/>
    </i>
    <i>
      <x v="3"/>
    </i>
    <i t="grand">
      <x/>
    </i>
  </colItems>
  <dataFields count="1">
    <dataField name="Soma de unidades vendidas" fld="3" baseField="0" baseItem="13327956" numFmtId="3"/>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00000000-0007-0000-1700-000000000000}" name="Sum of Units Sold" cacheId="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C29" firstHeaderRow="1" firstDataRow="1" firstDataCol="1"/>
  <pivotFields count="4">
    <pivotField axis="axisRow" showAll="0">
      <items count="5">
        <item x="3"/>
        <item x="1"/>
        <item x="2"/>
        <item x="0"/>
        <item t="default"/>
      </items>
    </pivotField>
    <pivotField axis="axisRow" showAll="0">
      <items count="4">
        <item x="2"/>
        <item x="1"/>
        <item x="0"/>
        <item t="default"/>
      </items>
    </pivotField>
    <pivotField showAll="0"/>
    <pivotField dataField="1" showAll="0"/>
  </pivotFields>
  <rowFields count="2">
    <field x="1"/>
    <field x="0"/>
  </rowFields>
  <rowItems count="16">
    <i>
      <x/>
    </i>
    <i r="1">
      <x/>
    </i>
    <i r="1">
      <x v="1"/>
    </i>
    <i r="1">
      <x v="2"/>
    </i>
    <i r="1">
      <x v="3"/>
    </i>
    <i>
      <x v="1"/>
    </i>
    <i r="1">
      <x/>
    </i>
    <i r="1">
      <x v="1"/>
    </i>
    <i r="1">
      <x v="2"/>
    </i>
    <i r="1">
      <x v="3"/>
    </i>
    <i>
      <x v="2"/>
    </i>
    <i r="1">
      <x/>
    </i>
    <i r="1">
      <x v="1"/>
    </i>
    <i r="1">
      <x v="2"/>
    </i>
    <i r="1">
      <x v="3"/>
    </i>
    <i t="grand">
      <x/>
    </i>
  </rowItems>
  <colItems count="1">
    <i/>
  </colItems>
  <dataFields count="1">
    <dataField name="Soma de Unidades vendidas" fld="3" baseField="0" baseItem="4" numFmtId="17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00000000-0007-0000-1800-000000000000}" name="Sum of Units Sold" cacheId="1"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B13:F35" firstHeaderRow="1" firstDataRow="2" firstDataCol="1"/>
  <pivotFields count="4">
    <pivotField axis="axisRow" showAll="0">
      <items count="5">
        <item x="0"/>
        <item x="3"/>
        <item x="1"/>
        <item x="2"/>
        <item t="default"/>
      </items>
    </pivotField>
    <pivotField axis="axisCol" showAll="0">
      <items count="4">
        <item x="2"/>
        <item x="0"/>
        <item x="1"/>
        <item t="default"/>
      </items>
    </pivotField>
    <pivotField axis="axisRow" showAll="0">
      <items count="15">
        <item x="12"/>
        <item x="11"/>
        <item x="13"/>
        <item x="6"/>
        <item x="3"/>
        <item x="5"/>
        <item x="4"/>
        <item x="0"/>
        <item x="2"/>
        <item x="8"/>
        <item x="9"/>
        <item x="7"/>
        <item x="1"/>
        <item x="10"/>
        <item t="default"/>
      </items>
    </pivotField>
    <pivotField dataField="1" showAll="0"/>
  </pivotFields>
  <rowFields count="2">
    <field x="0"/>
    <field x="2"/>
  </rowFields>
  <rowItems count="21">
    <i>
      <x/>
    </i>
    <i r="1">
      <x v="4"/>
    </i>
    <i r="1">
      <x v="7"/>
    </i>
    <i r="1">
      <x v="8"/>
    </i>
    <i r="1">
      <x v="12"/>
    </i>
    <i>
      <x v="1"/>
    </i>
    <i r="1">
      <x/>
    </i>
    <i r="1">
      <x v="2"/>
    </i>
    <i r="1">
      <x v="7"/>
    </i>
    <i r="1">
      <x v="8"/>
    </i>
    <i>
      <x v="2"/>
    </i>
    <i r="1">
      <x v="3"/>
    </i>
    <i r="1">
      <x v="5"/>
    </i>
    <i r="1">
      <x v="6"/>
    </i>
    <i r="1">
      <x v="11"/>
    </i>
    <i>
      <x v="3"/>
    </i>
    <i r="1">
      <x v="1"/>
    </i>
    <i r="1">
      <x v="9"/>
    </i>
    <i r="1">
      <x v="10"/>
    </i>
    <i r="1">
      <x v="13"/>
    </i>
    <i t="grand">
      <x/>
    </i>
  </rowItems>
  <colFields count="1">
    <field x="1"/>
  </colFields>
  <colItems count="4">
    <i>
      <x/>
    </i>
    <i>
      <x v="1"/>
    </i>
    <i>
      <x v="2"/>
    </i>
    <i t="grand">
      <x/>
    </i>
  </colItems>
  <dataFields count="1">
    <dataField name="Soma de unidades vendidas" fld="3" baseField="0" baseItem="13327956" numFmtId="17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bl_2.1" cacheId="12"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F11:G15"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68" outline="0" subtotalTop="0" showAll="0"/>
  </pivotFields>
  <rowFields count="1">
    <field x="1"/>
  </rowFields>
  <rowItems count="4">
    <i>
      <x/>
    </i>
    <i>
      <x v="1"/>
    </i>
    <i>
      <x v="2"/>
    </i>
    <i t="grand">
      <x/>
    </i>
  </rowItems>
  <colItems count="1">
    <i/>
  </colItems>
  <dataFields count="1">
    <dataField name="Soma de Valor" fld="3" baseField="1" baseItem="4" numFmtId="164"/>
  </dataFields>
  <formats count="5">
    <format dxfId="132">
      <pivotArea outline="0" collapsedLevelsAreSubtotals="1" fieldPosition="0"/>
    </format>
    <format dxfId="131">
      <pivotArea outline="0" collapsedLevelsAreSubtotals="1" fieldPosition="0"/>
    </format>
    <format dxfId="130">
      <pivotArea grandRow="1" outline="0" collapsedLevelsAreSubtotals="1" fieldPosition="0"/>
    </format>
    <format dxfId="129">
      <pivotArea outline="0" fieldPosition="0">
        <references count="1">
          <reference field="4294967294" count="1">
            <x v="0"/>
          </reference>
        </references>
      </pivotArea>
    </format>
    <format dxfId="12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a Dinâmica com um campo de linha Comprador, que divide os Valores da tabela Despesas12 e gera os valores do campo Soma do Montante."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3"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F11:G15"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68" outline="0" subtotalTop="0" showAll="0"/>
  </pivotFields>
  <rowFields count="1">
    <field x="1"/>
  </rowFields>
  <rowItems count="4">
    <i>
      <x/>
    </i>
    <i>
      <x v="1"/>
    </i>
    <i>
      <x v="2"/>
    </i>
    <i t="grand">
      <x/>
    </i>
  </rowItems>
  <colItems count="1">
    <i/>
  </colItems>
  <dataFields count="1">
    <dataField name="Soma de Valor" fld="3" baseField="1" baseItem="3" numFmtId="164"/>
  </dataFields>
  <formats count="4">
    <format dxfId="121">
      <pivotArea outline="0" collapsedLevelsAreSubtotals="1" fieldPosition="0"/>
    </format>
    <format dxfId="120">
      <pivotArea outline="0" collapsedLevelsAreSubtotals="1" fieldPosition="0"/>
    </format>
    <format dxfId="119">
      <pivotArea grandRow="1" outline="0" collapsedLevelsAreSubtotals="1" fieldPosition="0"/>
    </format>
    <format dxfId="11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a Dinâmica com um campo de linha Comprador, que divide os Valores da tabela Despesas12 e gera os valores do campo Soma do Montante."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14"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10:I15" firstHeaderRow="1" firstDataRow="2" firstDataCol="1"/>
  <pivotFields count="4">
    <pivotField compact="0" numFmtId="16" outline="0" subtotalTop="0" showAll="0"/>
    <pivotField axis="axisRow" compact="0" outline="0" subtotalTop="0" showAll="0">
      <items count="4">
        <item x="0"/>
        <item x="2"/>
        <item x="1"/>
        <item t="default"/>
      </items>
    </pivotField>
    <pivotField axis="axisCol" compact="0" outline="0" subtotalTop="0" showAll="0">
      <items count="6">
        <item x="1"/>
        <item x="3"/>
        <item x="4"/>
        <item x="2"/>
        <item x="0"/>
        <item t="default"/>
      </items>
    </pivotField>
    <pivotField dataField="1" compact="0" numFmtId="168" outline="0" subtotalTop="0" showAll="0"/>
  </pivotFields>
  <rowFields count="1">
    <field x="1"/>
  </rowFields>
  <rowItems count="4">
    <i>
      <x/>
    </i>
    <i>
      <x v="1"/>
    </i>
    <i>
      <x v="2"/>
    </i>
    <i t="grand">
      <x/>
    </i>
  </rowItems>
  <colFields count="1">
    <field x="2"/>
  </colFields>
  <colItems count="6">
    <i>
      <x/>
    </i>
    <i>
      <x v="1"/>
    </i>
    <i>
      <x v="2"/>
    </i>
    <i>
      <x v="3"/>
    </i>
    <i>
      <x v="4"/>
    </i>
    <i t="grand">
      <x/>
    </i>
  </colItems>
  <dataFields count="1">
    <dataField name="Soma de Valor" fld="3" baseField="1" baseItem="3" numFmtId="164"/>
  </dataFields>
  <formats count="4">
    <format dxfId="111">
      <pivotArea outline="0" collapsedLevelsAreSubtotals="1" fieldPosition="0"/>
    </format>
    <format dxfId="110">
      <pivotArea outline="0" collapsedLevelsAreSubtotals="1" fieldPosition="0"/>
    </format>
    <format dxfId="109">
      <pivotArea grandRow="1" grandCol="1" outline="0" collapsedLevelsAreSubtotals="1" fieldPosition="0"/>
    </format>
    <format dxfId="10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a Dinâmica com um campo de linha Comprador, que divide os Valores da tabela Despesas12 e gera os valores do campo Soma do Montante."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3" cacheId="3"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10:I15" firstHeaderRow="1" firstDataRow="2" firstDataCol="1"/>
  <pivotFields count="4">
    <pivotField compact="0" numFmtId="170" outline="0" showAll="0"/>
    <pivotField axis="axisRow" compact="0" outline="0" showAll="0">
      <items count="4">
        <item x="0"/>
        <item x="2"/>
        <item x="1"/>
        <item t="default"/>
      </items>
    </pivotField>
    <pivotField axis="axisCol" compact="0" outline="0" showAll="0">
      <items count="6">
        <item x="1"/>
        <item x="0"/>
        <item x="3"/>
        <item x="4"/>
        <item x="2"/>
        <item t="default"/>
      </items>
    </pivotField>
    <pivotField dataField="1" compact="0" outline="0" showAll="0"/>
  </pivotFields>
  <rowFields count="1">
    <field x="1"/>
  </rowFields>
  <rowItems count="4">
    <i>
      <x/>
    </i>
    <i>
      <x v="1"/>
    </i>
    <i>
      <x v="2"/>
    </i>
    <i t="grand">
      <x/>
    </i>
  </rowItems>
  <colFields count="1">
    <field x="2"/>
  </colFields>
  <colItems count="6">
    <i>
      <x/>
    </i>
    <i>
      <x v="1"/>
    </i>
    <i>
      <x v="2"/>
    </i>
    <i>
      <x v="3"/>
    </i>
    <i>
      <x v="4"/>
    </i>
    <i t="grand">
      <x/>
    </i>
  </colItems>
  <dataFields count="1">
    <dataField name="Soma de Valor" fld="3" baseField="1" baseItem="4" numFmtId="173"/>
  </dataFields>
  <formats count="3">
    <format dxfId="101">
      <pivotArea grandRow="1" grandCol="1" outline="0" collapsedLevelsAreSubtotals="1" fieldPosition="0"/>
    </format>
    <format dxfId="100">
      <pivotArea outline="0" fieldPosition="0">
        <references count="1">
          <reference field="4294967294" count="1">
            <x v="0"/>
          </reference>
        </references>
      </pivotArea>
    </format>
    <format dxfId="99">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1" cacheId="2" applyNumberFormats="0" applyBorderFormats="0" applyFontFormats="0" applyPatternFormats="0" applyAlignmentFormats="0" applyWidthHeightFormats="1" dataCaption="Values" grandTotalCaption="Total Geral" updatedVersion="6" minRefreshableVersion="3" itemPrintTitles="1" createdVersion="6" indent="0" compact="0" compactData="0" multipleFieldFilters="0">
  <location ref="B13:C17" firstHeaderRow="1" firstDataRow="1" firstDataCol="1"/>
  <pivotFields count="4">
    <pivotField compact="0" numFmtId="16" outline="0" subtotalTop="0" showAll="0"/>
    <pivotField axis="axisRow" compact="0" outline="0" subtotalTop="0" showAll="0">
      <items count="4">
        <item x="0"/>
        <item x="2"/>
        <item x="1"/>
        <item t="default"/>
      </items>
    </pivotField>
    <pivotField compact="0" outline="0" subtotalTop="0" showAll="0"/>
    <pivotField dataField="1" compact="0" numFmtId="168" outline="0" subtotalTop="0" showAll="0"/>
  </pivotFields>
  <rowFields count="1">
    <field x="1"/>
  </rowFields>
  <rowItems count="4">
    <i>
      <x/>
    </i>
    <i>
      <x v="1"/>
    </i>
    <i>
      <x v="2"/>
    </i>
    <i t="grand">
      <x/>
    </i>
  </rowItems>
  <colItems count="1">
    <i/>
  </colItems>
  <dataFields count="1">
    <dataField name="Soma de Valor" fld="3" baseField="1" baseItem="4" numFmtId="164"/>
  </dataFields>
  <formats count="4">
    <format dxfId="97">
      <pivotArea outline="0" collapsedLevelsAreSubtotals="1" fieldPosition="0"/>
    </format>
    <format dxfId="96">
      <pivotArea outline="0" collapsedLevelsAreSubtotals="1" fieldPosition="0"/>
    </format>
    <format dxfId="95">
      <pivotArea grandRow="1" outline="0" collapsedLevelsAreSubtotals="1" fieldPosition="0"/>
    </format>
    <format dxfId="94">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a Dinâmica com um campo de linha Comprador, que divide os Valores da tabela Despesas12 e gera os valores do campo Soma do Montante."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PivotTable4" cacheId="4"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9:I14" firstHeaderRow="1" firstDataRow="2" firstDataCol="1"/>
  <pivotFields count="4">
    <pivotField compact="0" numFmtId="170" outline="0" showAll="0"/>
    <pivotField axis="axisRow" compact="0" outline="0" showAll="0">
      <items count="4">
        <item x="0"/>
        <item x="2"/>
        <item x="1"/>
        <item t="default"/>
      </items>
    </pivotField>
    <pivotField axis="axisCol" compact="0" outline="0" showAll="0">
      <items count="6">
        <item x="1"/>
        <item x="0"/>
        <item x="3"/>
        <item x="4"/>
        <item x="2"/>
        <item t="default"/>
      </items>
    </pivotField>
    <pivotField dataField="1" compact="0" outline="0" showAll="0"/>
  </pivotFields>
  <rowFields count="1">
    <field x="1"/>
  </rowFields>
  <rowItems count="4">
    <i>
      <x/>
    </i>
    <i>
      <x v="1"/>
    </i>
    <i>
      <x v="2"/>
    </i>
    <i t="grand">
      <x/>
    </i>
  </rowItems>
  <colFields count="1">
    <field x="2"/>
  </colFields>
  <colItems count="6">
    <i>
      <x/>
    </i>
    <i>
      <x v="1"/>
    </i>
    <i>
      <x v="2"/>
    </i>
    <i>
      <x v="3"/>
    </i>
    <i>
      <x v="4"/>
    </i>
    <i t="grand">
      <x/>
    </i>
  </colItems>
  <dataFields count="1">
    <dataField name="Soma de Valor" fld="3" baseField="1" baseItem="0" numFmtId="173"/>
  </dataFields>
  <formats count="19">
    <format dxfId="92">
      <pivotArea type="origin" dataOnly="0" labelOnly="1" outline="0" fieldPosition="0"/>
    </format>
    <format dxfId="91">
      <pivotArea type="origin" dataOnly="0" labelOnly="1" outline="0" fieldPosition="0"/>
    </format>
    <format dxfId="90">
      <pivotArea type="topRight" dataOnly="0" labelOnly="1" outline="0" offset="E1" fieldPosition="0"/>
    </format>
    <format dxfId="89">
      <pivotArea type="topRight" dataOnly="0" labelOnly="1" outline="0" offset="A1:D1" fieldPosition="0"/>
    </format>
    <format dxfId="88">
      <pivotArea field="2" type="button" dataOnly="0" labelOnly="1" outline="0" axis="axisCol" fieldPosition="0"/>
    </format>
    <format dxfId="87">
      <pivotArea dataOnly="0" labelOnly="1" outline="0" fieldPosition="0">
        <references count="1">
          <reference field="2" count="0"/>
        </references>
      </pivotArea>
    </format>
    <format dxfId="86">
      <pivotArea field="1" type="button" dataOnly="0" labelOnly="1" outline="0" axis="axisRow" fieldPosition="0"/>
    </format>
    <format dxfId="85">
      <pivotArea dataOnly="0" labelOnly="1" outline="0" fieldPosition="0">
        <references count="1">
          <reference field="1" count="0"/>
        </references>
      </pivotArea>
    </format>
    <format dxfId="84">
      <pivotArea field="2" type="button" dataOnly="0" labelOnly="1" outline="0" axis="axisCol" fieldPosition="0"/>
    </format>
    <format dxfId="83">
      <pivotArea outline="0" fieldPosition="0">
        <references count="2">
          <reference field="1" count="0" selected="0"/>
          <reference field="2" count="0" selected="0"/>
        </references>
      </pivotArea>
    </format>
    <format dxfId="82">
      <pivotArea dataOnly="0" labelOnly="1" grandCol="1" outline="0" fieldPosition="0"/>
    </format>
    <format dxfId="81">
      <pivotArea dataOnly="0" labelOnly="1" grandCol="1" outline="0" fieldPosition="0"/>
    </format>
    <format dxfId="80">
      <pivotArea field="1" grandCol="1" outline="0" axis="axisRow" fieldPosition="0">
        <references count="1">
          <reference field="1" count="0" selected="0"/>
        </references>
      </pivotArea>
    </format>
    <format dxfId="79">
      <pivotArea grandRow="1" grandCol="1" outline="0" collapsedLevelsAreSubtotals="1" fieldPosition="0"/>
    </format>
    <format dxfId="78">
      <pivotArea field="2" grandRow="1" outline="0" axis="axisCol" fieldPosition="0">
        <references count="1">
          <reference field="2" count="0" selected="0"/>
        </references>
      </pivotArea>
    </format>
    <format dxfId="77">
      <pivotArea dataOnly="0" labelOnly="1" grandRow="1" outline="0" fieldPosition="0"/>
    </format>
    <format dxfId="76">
      <pivotArea field="2" type="button" dataOnly="0" labelOnly="1" outline="0" axis="axisCol" fieldPosition="0"/>
    </format>
    <format dxfId="75">
      <pivotArea dataOnly="0" labelOnly="1" outline="0" fieldPosition="0">
        <references count="1">
          <reference field="2" count="0"/>
        </references>
      </pivotArea>
    </format>
    <format dxfId="74">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1" cacheId="0" applyNumberFormats="0" applyBorderFormats="0" applyFontFormats="0" applyPatternFormats="0" applyAlignmentFormats="0" applyWidthHeightFormats="1" dataCaption="Values" updatedVersion="6" minRefreshableVersion="3" itemPrintTitles="1" createdVersion="6" indent="0" compact="0" compactData="0" multipleFieldFilters="0">
  <location ref="C10:X15" firstHeaderRow="1" firstDataRow="2" firstDataCol="1"/>
  <pivotFields count="5">
    <pivotField compact="0" numFmtId="16" outline="0"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compact="0" outline="0" showAll="0">
      <items count="4">
        <item x="0"/>
        <item x="1"/>
        <item x="2"/>
        <item t="default"/>
      </items>
    </pivotField>
    <pivotField axis="axisCol" compact="0" outline="0" showAll="0">
      <items count="21">
        <item x="5"/>
        <item x="12"/>
        <item x="11"/>
        <item x="3"/>
        <item x="0"/>
        <item x="4"/>
        <item x="6"/>
        <item x="15"/>
        <item x="14"/>
        <item x="16"/>
        <item x="2"/>
        <item x="17"/>
        <item x="9"/>
        <item x="10"/>
        <item x="1"/>
        <item x="7"/>
        <item x="8"/>
        <item x="13"/>
        <item x="18"/>
        <item x="19"/>
        <item t="default"/>
      </items>
    </pivotField>
    <pivotField dataField="1" compact="0" numFmtId="168" outline="0" showAll="0"/>
    <pivotField compact="0" outline="0" showAll="0">
      <items count="15">
        <item x="0"/>
        <item x="1"/>
        <item x="2"/>
        <item x="3"/>
        <item x="4"/>
        <item x="5"/>
        <item x="6"/>
        <item x="7"/>
        <item x="8"/>
        <item x="9"/>
        <item x="10"/>
        <item x="11"/>
        <item x="12"/>
        <item x="13"/>
        <item t="default"/>
      </items>
    </pivotField>
  </pivotFields>
  <rowFields count="1">
    <field x="1"/>
  </rowFields>
  <rowItems count="4">
    <i>
      <x/>
    </i>
    <i>
      <x v="1"/>
    </i>
    <i>
      <x v="2"/>
    </i>
    <i t="grand">
      <x/>
    </i>
  </rowItems>
  <colFields count="1">
    <field x="2"/>
  </colFields>
  <colItems count="21">
    <i>
      <x/>
    </i>
    <i>
      <x v="1"/>
    </i>
    <i>
      <x v="2"/>
    </i>
    <i>
      <x v="3"/>
    </i>
    <i>
      <x v="4"/>
    </i>
    <i>
      <x v="5"/>
    </i>
    <i>
      <x v="6"/>
    </i>
    <i>
      <x v="7"/>
    </i>
    <i>
      <x v="8"/>
    </i>
    <i>
      <x v="9"/>
    </i>
    <i>
      <x v="10"/>
    </i>
    <i>
      <x v="11"/>
    </i>
    <i>
      <x v="12"/>
    </i>
    <i>
      <x v="13"/>
    </i>
    <i>
      <x v="14"/>
    </i>
    <i>
      <x v="15"/>
    </i>
    <i>
      <x v="16"/>
    </i>
    <i>
      <x v="17"/>
    </i>
    <i>
      <x v="18"/>
    </i>
    <i>
      <x v="19"/>
    </i>
    <i t="grand">
      <x/>
    </i>
  </colItems>
  <dataFields count="1">
    <dataField name="Soma de Valor" fld="3" baseField="1" baseItem="5" numFmtId="164"/>
  </dataFields>
  <formats count="4">
    <format dxfId="67">
      <pivotArea outline="0" collapsedLevelsAreSubtotals="1" fieldPosition="0"/>
    </format>
    <format dxfId="66">
      <pivotArea outline="0" collapsedLevelsAreSubtotals="1" fieldPosition="0"/>
    </format>
    <format dxfId="65">
      <pivotArea grandRow="1" grandCol="1" outline="0" collapsedLevelsAreSubtotals="1" fieldPosition="0"/>
    </format>
    <format dxfId="64">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a Dinâmica com um campo de linha Comprador, que divide os Valores da tabela Despesas12 e gera os valores do campo Soma do Montante."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PivotTable1" cacheId="5" applyNumberFormats="0" applyBorderFormats="0" applyFontFormats="0" applyPatternFormats="0" applyAlignmentFormats="0" applyWidthHeightFormats="1" dataCaption="Values" updatedVersion="6" minRefreshableVersion="3" itemPrintTitles="1" createdVersion="6" indent="0" outline="1" outlineData="1" multipleFieldFilters="0">
  <location ref="D8:E32" firstHeaderRow="1" firstDataRow="1" firstDataCol="1"/>
  <pivotFields count="5">
    <pivotField numFmtId="16"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4">
        <item x="0"/>
        <item x="1"/>
        <item x="2"/>
        <item t="default"/>
      </items>
    </pivotField>
    <pivotField axis="axisRow" showAll="0" defaultSubtotal="0">
      <items count="20">
        <item x="0"/>
        <item x="2"/>
        <item x="1"/>
        <item x="5"/>
        <item x="3"/>
        <item x="4"/>
        <item x="6"/>
        <item x="9"/>
        <item x="10"/>
        <item x="7"/>
        <item x="8"/>
        <item x="12"/>
        <item x="11"/>
        <item x="15"/>
        <item x="14"/>
        <item x="16"/>
        <item x="17"/>
        <item x="13"/>
        <item x="18"/>
        <item x="19"/>
      </items>
    </pivotField>
    <pivotField dataField="1" numFmtId="168"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2"/>
  </rowFields>
  <rowItems count="24">
    <i>
      <x/>
    </i>
    <i r="1">
      <x/>
    </i>
    <i r="1">
      <x v="1"/>
    </i>
    <i r="1">
      <x v="2"/>
    </i>
    <i>
      <x v="1"/>
    </i>
    <i r="1">
      <x v="3"/>
    </i>
    <i r="1">
      <x v="4"/>
    </i>
    <i r="1">
      <x v="5"/>
    </i>
    <i r="1">
      <x v="6"/>
    </i>
    <i r="1">
      <x v="7"/>
    </i>
    <i r="1">
      <x v="8"/>
    </i>
    <i r="1">
      <x v="9"/>
    </i>
    <i r="1">
      <x v="10"/>
    </i>
    <i>
      <x v="2"/>
    </i>
    <i r="1">
      <x v="11"/>
    </i>
    <i r="1">
      <x v="12"/>
    </i>
    <i r="1">
      <x v="13"/>
    </i>
    <i r="1">
      <x v="14"/>
    </i>
    <i r="1">
      <x v="15"/>
    </i>
    <i r="1">
      <x v="16"/>
    </i>
    <i r="1">
      <x v="17"/>
    </i>
    <i r="1">
      <x v="18"/>
    </i>
    <i r="1">
      <x v="19"/>
    </i>
    <i t="grand">
      <x/>
    </i>
  </rowItems>
  <colItems count="1">
    <i/>
  </colItems>
  <dataFields count="1">
    <dataField name="Soma de Valor" fld="3" baseField="2" baseItem="26" numFmtId="164"/>
  </dataFields>
  <formats count="4">
    <format dxfId="57">
      <pivotArea outline="0" collapsedLevelsAreSubtotals="1" fieldPosition="0"/>
    </format>
    <format dxfId="56">
      <pivotArea outline="0" collapsedLevelsAreSubtotals="1" fieldPosition="0"/>
    </format>
    <format dxfId="55">
      <pivotArea grandRow="1" outline="0" collapsedLevelsAreSubtotals="1" fieldPosition="0"/>
    </format>
    <format dxfId="54">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Tabela Dinâmica com um campo de linha Comprador, que divide os Valores da tabela Despesas12 e gera os valores do campo Soma do Montante."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1.1" displayName="tbl_1.1" ref="B8:E16" totalsRowShown="0" headerRowDxfId="138" tableBorderDxfId="137">
  <autoFilter ref="B8:E16" xr:uid="{00000000-0009-0000-0100-000001000000}">
    <filterColumn colId="0" hiddenButton="1"/>
    <filterColumn colId="1" hiddenButton="1"/>
    <filterColumn colId="2" hiddenButton="1"/>
    <filterColumn colId="3" hiddenButton="1"/>
  </autoFilter>
  <tableColumns count="4">
    <tableColumn id="1" xr3:uid="{00000000-0010-0000-0000-000001000000}" name="Data" dataDxfId="136"/>
    <tableColumn id="2" xr3:uid="{00000000-0010-0000-0000-000002000000}" name="Comprador" dataDxfId="135"/>
    <tableColumn id="3" xr3:uid="{00000000-0010-0000-0000-000003000000}" name="Tipo" dataDxfId="134"/>
    <tableColumn id="4" xr3:uid="{00000000-0010-0000-0000-000004000000}" name="Valor" dataDxfId="133"/>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bl_13.1" displayName="tbl_13.1" ref="B101:E122" totalsRowShown="0" headerRowDxfId="37" dataDxfId="36" tableBorderDxfId="35">
  <autoFilter ref="B101:E122" xr:uid="{00000000-0009-0000-0100-000009000000}"/>
  <sortState xmlns:xlrd2="http://schemas.microsoft.com/office/spreadsheetml/2017/richdata2" ref="B102:E122">
    <sortCondition ref="C101"/>
  </sortState>
  <tableColumns count="4">
    <tableColumn id="1" xr3:uid="{00000000-0010-0000-0900-000001000000}" name="Data" dataDxfId="34" dataCellStyle="Date"/>
    <tableColumn id="2" xr3:uid="{00000000-0010-0000-0900-000002000000}" name="Comprador" dataDxfId="33"/>
    <tableColumn id="3" xr3:uid="{00000000-0010-0000-0900-000003000000}" name="Tipo" dataDxfId="32"/>
    <tableColumn id="4" xr3:uid="{00000000-0010-0000-0900-000004000000}" name="Valor" dataDxfId="31"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Gastos1281710" displayName="Gastos1281710" ref="B100:E121" totalsRowShown="0" headerRowDxfId="27" tableBorderDxfId="26">
  <autoFilter ref="B100:E121" xr:uid="{00000000-0009-0000-0100-00000A000000}"/>
  <tableColumns count="4">
    <tableColumn id="1" xr3:uid="{00000000-0010-0000-0A00-000001000000}" name="Data" dataDxfId="25" dataCellStyle="Date"/>
    <tableColumn id="2" xr3:uid="{00000000-0010-0000-0A00-000002000000}" name="Comprador" dataDxfId="24"/>
    <tableColumn id="3" xr3:uid="{00000000-0010-0000-0A00-000003000000}" name="Tipo" dataDxfId="23"/>
    <tableColumn id="4" xr3:uid="{00000000-0010-0000-0A00-000004000000}" name="Valor" dataDxfId="22"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bl_15.1" displayName="tbl_15.1" ref="B100:E121" totalsRowShown="0" headerRowDxfId="18" tableBorderDxfId="17">
  <autoFilter ref="B100:E121" xr:uid="{00000000-0009-0000-0100-00000B000000}"/>
  <tableColumns count="4">
    <tableColumn id="1" xr3:uid="{00000000-0010-0000-0B00-000001000000}" name="Data" dataDxfId="16" dataCellStyle="Date"/>
    <tableColumn id="2" xr3:uid="{00000000-0010-0000-0B00-000002000000}" name="Comprador" dataDxfId="15"/>
    <tableColumn id="3" xr3:uid="{00000000-0010-0000-0B00-000003000000}" name="Tipo" dataDxfId="14"/>
    <tableColumn id="4" xr3:uid="{00000000-0010-0000-0B00-000004000000}" name="Valor" dataDxfId="13"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bl_16.1" displayName="tbl_16.1" ref="B95:E107" totalsRowShown="0" headerRowCellStyle="Normal" dataCellStyle="Normal">
  <autoFilter ref="B95:E107" xr:uid="{00000000-0009-0000-0100-00000C000000}"/>
  <tableColumns count="4">
    <tableColumn id="1" xr3:uid="{00000000-0010-0000-0C00-000001000000}" name="Mês" dataCellStyle="Normal"/>
    <tableColumn id="2" xr3:uid="{00000000-0010-0000-0C00-000002000000}" name="Comprador" dataCellStyle="Normal"/>
    <tableColumn id="3" xr3:uid="{00000000-0010-0000-0C00-000003000000}" name="Tipo" dataCellStyle="Normal"/>
    <tableColumn id="4" xr3:uid="{00000000-0010-0000-0C00-000004000000}" name="Valor" dataDxfId="9" dataCellStyle="Normal"/>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bl_17.1" displayName="tbl_17.1" ref="B98:E146" totalsRowShown="0">
  <tableColumns count="4">
    <tableColumn id="5" xr3:uid="{00000000-0010-0000-0D00-000005000000}" name="Comprador"/>
    <tableColumn id="1" xr3:uid="{00000000-0010-0000-0D00-000001000000}" name="Estação"/>
    <tableColumn id="2" xr3:uid="{00000000-0010-0000-0D00-000002000000}" name="Tipo"/>
    <tableColumn id="4" xr3:uid="{00000000-0010-0000-0D00-000004000000}" name="Valor" dataDxfId="2"/>
  </tableColumns>
  <tableStyleInfo name="TableStyleLight14"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bl_18.1" displayName="tbl_18.1" ref="B7:E55" totalsRowShown="0">
  <tableColumns count="4">
    <tableColumn id="1" xr3:uid="{00000000-0010-0000-0E00-000001000000}" name="Estação"/>
    <tableColumn id="2" xr3:uid="{00000000-0010-0000-0E00-000002000000}" name="Repr. de vendas"/>
    <tableColumn id="3" xr3:uid="{00000000-0010-0000-0E00-000003000000}" name="Produtos"/>
    <tableColumn id="4" xr3:uid="{00000000-0010-0000-0E00-000004000000}" name="Unidades vendidas"/>
  </tableColumns>
  <tableStyleInfo name="TableStyleMedium3"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bl_2.1" displayName="tbl_2.1" ref="B100:E108" totalsRowShown="0" headerRowDxfId="127" tableBorderDxfId="126">
  <autoFilter ref="B100:E108" xr:uid="{00000000-0009-0000-0100-000012000000}"/>
  <tableColumns count="4">
    <tableColumn id="1" xr3:uid="{00000000-0010-0000-0100-000001000000}" name="Data" dataDxfId="125"/>
    <tableColumn id="2" xr3:uid="{00000000-0010-0000-0100-000002000000}" name="Comprador" dataDxfId="124"/>
    <tableColumn id="3" xr3:uid="{00000000-0010-0000-0100-000003000000}" name="Tipo" dataDxfId="123"/>
    <tableColumn id="4" xr3:uid="{00000000-0010-0000-0100-000004000000}" name="Valor" dataDxfId="12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bl_3.1" displayName="tbl_3.1" ref="B100:E108" totalsRowShown="0" headerRowDxfId="117" tableBorderDxfId="116">
  <autoFilter ref="B100:E108" xr:uid="{00000000-0009-0000-0100-000013000000}"/>
  <tableColumns count="4">
    <tableColumn id="1" xr3:uid="{00000000-0010-0000-0200-000001000000}" name="Data" dataDxfId="115"/>
    <tableColumn id="2" xr3:uid="{00000000-0010-0000-0200-000002000000}" name="Comprador" dataDxfId="114"/>
    <tableColumn id="3" xr3:uid="{00000000-0010-0000-0200-000003000000}" name="Tipo" dataDxfId="113"/>
    <tableColumn id="4" xr3:uid="{00000000-0010-0000-0200-000004000000}" name="Valor" dataDxfId="11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bl_4.1" displayName="tbl_4.1" ref="B100:E108" totalsRowShown="0" headerRowDxfId="107" tableBorderDxfId="106">
  <autoFilter ref="B100:E108" xr:uid="{00000000-0009-0000-0100-000014000000}"/>
  <tableColumns count="4">
    <tableColumn id="1" xr3:uid="{00000000-0010-0000-0300-000001000000}" name="Data" dataDxfId="105"/>
    <tableColumn id="2" xr3:uid="{00000000-0010-0000-0300-000002000000}" name="Comprador" dataDxfId="104"/>
    <tableColumn id="3" xr3:uid="{00000000-0010-0000-0300-000003000000}" name="Tipo" dataDxfId="103"/>
    <tableColumn id="4" xr3:uid="{00000000-0010-0000-0300-000004000000}" name="Valor" dataDxfId="10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tbl_4.116" displayName="tbl_4.116" ref="B100:E108" totalsRowShown="0">
  <autoFilter ref="B100:E108" xr:uid="{00000000-0009-0000-0100-00000F000000}"/>
  <tableColumns count="4">
    <tableColumn id="1" xr3:uid="{00000000-0010-0000-0400-000001000000}" name="Data" dataDxfId="98"/>
    <tableColumn id="2" xr3:uid="{00000000-0010-0000-0400-000002000000}" name="Comprador"/>
    <tableColumn id="3" xr3:uid="{00000000-0010-0000-0400-000003000000}" name="Tipo"/>
    <tableColumn id="4" xr3:uid="{00000000-0010-0000-0400-000004000000}" name="Valor"/>
  </tableColumns>
  <tableStyleInfo name="TableStyleMedium3"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bl_6.1" displayName="tbl_6.1" ref="B100:E108" totalsRowShown="0">
  <autoFilter ref="B100:E108" xr:uid="{00000000-0009-0000-0100-000016000000}"/>
  <tableColumns count="4">
    <tableColumn id="1" xr3:uid="{00000000-0010-0000-0500-000001000000}" name="Data" dataDxfId="93"/>
    <tableColumn id="2" xr3:uid="{00000000-0010-0000-0500-000002000000}" name="Comprador"/>
    <tableColumn id="3" xr3:uid="{00000000-0010-0000-0500-000003000000}" name="Tipo"/>
    <tableColumn id="4" xr3:uid="{00000000-0010-0000-0500-000004000000}" name="Valor"/>
  </tableColumns>
  <tableStyleInfo name="TableStyleMedium3"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bl_7.1" displayName="tbl_7.1" ref="B100:E108" totalsRowShown="0" headerRowDxfId="73" tableBorderDxfId="72">
  <autoFilter ref="B100:E108" xr:uid="{00000000-0009-0000-0100-000006000000}"/>
  <tableColumns count="4">
    <tableColumn id="1" xr3:uid="{00000000-0010-0000-0600-000001000000}" name="Data" dataDxfId="71" dataCellStyle="Date 2"/>
    <tableColumn id="2" xr3:uid="{00000000-0010-0000-0600-000002000000}" name="Comprador" dataDxfId="70"/>
    <tableColumn id="3" xr3:uid="{00000000-0010-0000-0600-000003000000}" name="Tipo" dataDxfId="69"/>
    <tableColumn id="4" xr3:uid="{00000000-0010-0000-0600-000004000000}" name="Valor" dataDxfId="68"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bl_10.1" displayName="tbl_10.1" ref="B100:E121" totalsRowShown="0" headerRowDxfId="63" tableBorderDxfId="62">
  <autoFilter ref="B100:E121" xr:uid="{00000000-0009-0000-0100-000007000000}"/>
  <sortState xmlns:xlrd2="http://schemas.microsoft.com/office/spreadsheetml/2017/richdata2" ref="B101:E121">
    <sortCondition ref="C101"/>
  </sortState>
  <tableColumns count="4">
    <tableColumn id="1" xr3:uid="{00000000-0010-0000-0700-000001000000}" name="Data" dataDxfId="61" dataCellStyle="Date"/>
    <tableColumn id="2" xr3:uid="{00000000-0010-0000-0700-000002000000}" name="Comprador" dataDxfId="60"/>
    <tableColumn id="3" xr3:uid="{00000000-0010-0000-0700-000003000000}" name="Tipo" dataDxfId="59"/>
    <tableColumn id="4" xr3:uid="{00000000-0010-0000-0700-000004000000}" name="Valor" dataDxfId="58"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bl_11.1" displayName="tbl_11.1" ref="B98:E119" totalsRowShown="0" headerRowDxfId="53" tableBorderDxfId="52">
  <autoFilter ref="B98:E119" xr:uid="{00000000-0009-0000-0100-000008000000}"/>
  <sortState xmlns:xlrd2="http://schemas.microsoft.com/office/spreadsheetml/2017/richdata2" ref="B99:E119">
    <sortCondition ref="C101"/>
  </sortState>
  <tableColumns count="4">
    <tableColumn id="1" xr3:uid="{00000000-0010-0000-0800-000001000000}" name="Data" dataDxfId="51" dataCellStyle="Date"/>
    <tableColumn id="2" xr3:uid="{00000000-0010-0000-0800-000002000000}" name="Comprador" dataDxfId="50"/>
    <tableColumn id="3" xr3:uid="{00000000-0010-0000-0800-000003000000}" name="Tipo" dataDxfId="49"/>
    <tableColumn id="4" xr3:uid="{00000000-0010-0000-0800-000004000000}" name="Valor" dataDxfId="48" dataCellStyle="Currency 2"/>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pivotTable" Target="../pivotTables/pivotTable10.xml"/><Relationship Id="rId4" Type="http://schemas.openxmlformats.org/officeDocument/2006/relationships/table" Target="../tables/table10.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1.xml"/><Relationship Id="rId4" Type="http://schemas.openxmlformats.org/officeDocument/2006/relationships/table" Target="../tables/table11.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2.xml"/><Relationship Id="rId4" Type="http://schemas.openxmlformats.org/officeDocument/2006/relationships/table" Target="../tables/table12.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3.xml"/><Relationship Id="rId4" Type="http://schemas.openxmlformats.org/officeDocument/2006/relationships/table" Target="../tables/table13.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4.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pivotTable" Target="../pivotTables/pivotTable15.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pivotTable" Target="../pivotTables/pivotTable16.x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pivotTable" Target="../pivotTables/pivotTable17.x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pivotTable" Target="../pivotTables/pivotTable18.x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pivotTable" Target="../pivotTables/pivotTable19.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5.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6.xml"/><Relationship Id="rId4"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7.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s_Start">
    <tabColor theme="9"/>
    <pageSetUpPr autoPageBreaks="0"/>
  </sheetPr>
  <dimension ref="A1:A5"/>
  <sheetViews>
    <sheetView showGridLines="0" showRowColHeaders="0" tabSelected="1" workbookViewId="0"/>
  </sheetViews>
  <sheetFormatPr defaultColWidth="11.140625" defaultRowHeight="15" customHeight="1" x14ac:dyDescent="0.25"/>
  <cols>
    <col min="1" max="1" width="115.5703125" style="2" customWidth="1"/>
    <col min="2" max="2" width="3.5703125" style="2" customWidth="1"/>
    <col min="3" max="16384" width="11.140625" style="2"/>
  </cols>
  <sheetData>
    <row r="1" spans="1:1" ht="15" customHeight="1" x14ac:dyDescent="0.25">
      <c r="A1" s="1" t="s">
        <v>0</v>
      </c>
    </row>
    <row r="2" spans="1:1" ht="124.5" x14ac:dyDescent="1">
      <c r="A2" s="53" t="s">
        <v>1</v>
      </c>
    </row>
    <row r="3" spans="1:1" ht="67.5" x14ac:dyDescent="0.35">
      <c r="A3" s="3" t="s">
        <v>2</v>
      </c>
    </row>
    <row r="4" spans="1:1" ht="189.95" customHeight="1" x14ac:dyDescent="0.25">
      <c r="A4" s="4" t="s">
        <v>3</v>
      </c>
    </row>
    <row r="5" spans="1:1" ht="15" customHeight="1" x14ac:dyDescent="0.25">
      <c r="A5" s="4" t="s">
        <v>4</v>
      </c>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A1:Q18"/>
  <sheetViews>
    <sheetView showGridLines="0" zoomScaleNormal="100" workbookViewId="0"/>
  </sheetViews>
  <sheetFormatPr defaultColWidth="9.140625" defaultRowHeight="15" x14ac:dyDescent="0.25"/>
  <cols>
    <col min="1" max="1" width="9.140625" style="5"/>
    <col min="2" max="3" width="9.140625" style="6"/>
    <col min="4" max="4" width="14.42578125" style="6" bestFit="1" customWidth="1"/>
    <col min="5" max="16" width="9.140625" style="6"/>
    <col min="17" max="17" width="9.7109375" style="6" bestFit="1" customWidth="1"/>
    <col min="18" max="16384" width="9.140625" style="6"/>
  </cols>
  <sheetData>
    <row r="1" spans="1:17" x14ac:dyDescent="0.25">
      <c r="A1" s="32" t="s">
        <v>141</v>
      </c>
    </row>
    <row r="2" spans="1:17" x14ac:dyDescent="0.25">
      <c r="A2" s="32" t="s">
        <v>40</v>
      </c>
    </row>
    <row r="3" spans="1:17" x14ac:dyDescent="0.25">
      <c r="A3" s="32" t="s">
        <v>6</v>
      </c>
    </row>
    <row r="4" spans="1:17" x14ac:dyDescent="0.25">
      <c r="A4" s="32"/>
      <c r="O4"/>
      <c r="P4"/>
      <c r="Q4"/>
    </row>
    <row r="5" spans="1:17" x14ac:dyDescent="0.25">
      <c r="A5" s="32"/>
      <c r="O5"/>
      <c r="P5"/>
      <c r="Q5"/>
    </row>
    <row r="6" spans="1:17" x14ac:dyDescent="0.25">
      <c r="O6"/>
      <c r="P6"/>
      <c r="Q6"/>
    </row>
    <row r="7" spans="1:17" x14ac:dyDescent="0.25">
      <c r="O7"/>
      <c r="P7"/>
      <c r="Q7"/>
    </row>
    <row r="8" spans="1:17" x14ac:dyDescent="0.25">
      <c r="O8"/>
      <c r="P8"/>
      <c r="Q8"/>
    </row>
    <row r="9" spans="1:17" x14ac:dyDescent="0.25">
      <c r="O9"/>
      <c r="P9"/>
      <c r="Q9"/>
    </row>
    <row r="10" spans="1:17" x14ac:dyDescent="0.25">
      <c r="O10"/>
      <c r="P10"/>
      <c r="Q10"/>
    </row>
    <row r="11" spans="1:17" x14ac:dyDescent="0.25">
      <c r="O11"/>
      <c r="P11"/>
      <c r="Q11"/>
    </row>
    <row r="12" spans="1:17" x14ac:dyDescent="0.25">
      <c r="O12"/>
      <c r="P12"/>
      <c r="Q12"/>
    </row>
    <row r="13" spans="1:17" x14ac:dyDescent="0.25">
      <c r="O13"/>
      <c r="P13"/>
      <c r="Q13"/>
    </row>
    <row r="14" spans="1:17" x14ac:dyDescent="0.25">
      <c r="O14"/>
      <c r="P14"/>
      <c r="Q14"/>
    </row>
    <row r="15" spans="1:17" x14ac:dyDescent="0.25">
      <c r="O15"/>
      <c r="P15"/>
      <c r="Q15"/>
    </row>
    <row r="16" spans="1:17" x14ac:dyDescent="0.25">
      <c r="O16"/>
      <c r="P16"/>
      <c r="Q16"/>
    </row>
    <row r="17" spans="15:17" x14ac:dyDescent="0.25">
      <c r="O17"/>
      <c r="P17"/>
      <c r="Q17"/>
    </row>
    <row r="18" spans="15:17" x14ac:dyDescent="0.25">
      <c r="O18"/>
      <c r="P18"/>
      <c r="Q18"/>
    </row>
  </sheetData>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4"/>
  <sheetViews>
    <sheetView showGridLines="0" zoomScaleNormal="100" workbookViewId="0"/>
  </sheetViews>
  <sheetFormatPr defaultColWidth="9.140625" defaultRowHeight="15" x14ac:dyDescent="0.25"/>
  <cols>
    <col min="1" max="1" width="9.140625" style="5"/>
    <col min="2" max="16384" width="9.140625" style="6"/>
  </cols>
  <sheetData>
    <row r="1" spans="1:1" x14ac:dyDescent="0.25">
      <c r="A1" s="5" t="s">
        <v>41</v>
      </c>
    </row>
    <row r="2" spans="1:1" x14ac:dyDescent="0.25">
      <c r="A2" s="5" t="s">
        <v>42</v>
      </c>
    </row>
    <row r="3" spans="1:1" x14ac:dyDescent="0.25">
      <c r="A3" s="32" t="s">
        <v>6</v>
      </c>
    </row>
    <row r="4" spans="1:1" x14ac:dyDescent="0.25">
      <c r="A4" s="48"/>
    </row>
  </sheetData>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9"/>
  <dimension ref="A1:X121"/>
  <sheetViews>
    <sheetView showGridLines="0" zoomScaleNormal="100" workbookViewId="0"/>
  </sheetViews>
  <sheetFormatPr defaultColWidth="9.140625" defaultRowHeight="15" x14ac:dyDescent="0.25"/>
  <cols>
    <col min="1" max="1" width="9.5703125" style="5" bestFit="1" customWidth="1"/>
    <col min="2" max="2" width="9.7109375" style="6" bestFit="1" customWidth="1"/>
    <col min="3" max="3" width="14.85546875" style="6" bestFit="1" customWidth="1"/>
    <col min="4" max="4" width="20.42578125" style="6" bestFit="1" customWidth="1"/>
    <col min="5" max="6" width="16" style="6" bestFit="1" customWidth="1"/>
    <col min="7" max="7" width="11" style="6" customWidth="1"/>
    <col min="8" max="8" width="11.5703125" style="6" customWidth="1"/>
    <col min="9" max="9" width="11.85546875" style="6" customWidth="1"/>
    <col min="10" max="10" width="16" style="6" bestFit="1" customWidth="1"/>
    <col min="11" max="11" width="14.28515625" style="6" customWidth="1"/>
    <col min="12" max="12" width="14.42578125" style="6" customWidth="1"/>
    <col min="13" max="13" width="12.7109375" style="6" customWidth="1"/>
    <col min="14" max="14" width="13.42578125" style="6" customWidth="1"/>
    <col min="15" max="15" width="20.42578125" style="6" customWidth="1"/>
    <col min="16" max="18" width="16" style="6" bestFit="1" customWidth="1"/>
    <col min="19" max="19" width="11.28515625" style="6" customWidth="1"/>
    <col min="20" max="22" width="16" style="6" bestFit="1" customWidth="1"/>
    <col min="23" max="23" width="18" style="6" bestFit="1" customWidth="1"/>
    <col min="24" max="24" width="11.28515625" style="6" bestFit="1" customWidth="1"/>
    <col min="25" max="16384" width="9.140625" style="6"/>
  </cols>
  <sheetData>
    <row r="1" spans="1:24" x14ac:dyDescent="0.25">
      <c r="A1" s="32" t="s">
        <v>43</v>
      </c>
    </row>
    <row r="2" spans="1:24" x14ac:dyDescent="0.25">
      <c r="A2" s="32" t="s">
        <v>44</v>
      </c>
    </row>
    <row r="3" spans="1:24" x14ac:dyDescent="0.25">
      <c r="A3" s="32" t="s">
        <v>6</v>
      </c>
    </row>
    <row r="4" spans="1:24" x14ac:dyDescent="0.25">
      <c r="A4" s="32"/>
    </row>
    <row r="10" spans="1:24" x14ac:dyDescent="0.25">
      <c r="C10" s="21" t="s">
        <v>137</v>
      </c>
      <c r="D10" s="21" t="s">
        <v>14</v>
      </c>
      <c r="E10"/>
      <c r="F10"/>
      <c r="G10"/>
      <c r="H10"/>
      <c r="I10"/>
      <c r="J10"/>
      <c r="K10"/>
      <c r="L10"/>
      <c r="M10"/>
      <c r="N10"/>
      <c r="O10"/>
      <c r="P10"/>
      <c r="Q10"/>
      <c r="R10"/>
      <c r="S10"/>
      <c r="T10"/>
      <c r="U10"/>
      <c r="V10"/>
      <c r="W10"/>
      <c r="X10"/>
    </row>
    <row r="11" spans="1:24" x14ac:dyDescent="0.25">
      <c r="C11" s="21" t="s">
        <v>10</v>
      </c>
      <c r="D11" t="s">
        <v>45</v>
      </c>
      <c r="E11" t="s">
        <v>16</v>
      </c>
      <c r="F11" t="s">
        <v>53</v>
      </c>
      <c r="G11" t="s">
        <v>18</v>
      </c>
      <c r="H11" t="s">
        <v>19</v>
      </c>
      <c r="I11" t="s">
        <v>17</v>
      </c>
      <c r="J11" t="s">
        <v>48</v>
      </c>
      <c r="K11" t="s">
        <v>56</v>
      </c>
      <c r="L11" t="s">
        <v>55</v>
      </c>
      <c r="M11" t="s">
        <v>57</v>
      </c>
      <c r="N11" t="s">
        <v>47</v>
      </c>
      <c r="O11" t="s">
        <v>58</v>
      </c>
      <c r="P11" t="s">
        <v>51</v>
      </c>
      <c r="Q11" t="s">
        <v>52</v>
      </c>
      <c r="R11" t="s">
        <v>46</v>
      </c>
      <c r="S11" t="s">
        <v>49</v>
      </c>
      <c r="T11" t="s">
        <v>50</v>
      </c>
      <c r="U11" t="s">
        <v>54</v>
      </c>
      <c r="V11" t="s">
        <v>59</v>
      </c>
      <c r="W11" t="s">
        <v>60</v>
      </c>
      <c r="X11" t="s">
        <v>21</v>
      </c>
    </row>
    <row r="12" spans="1:24" x14ac:dyDescent="0.25">
      <c r="C12" t="s">
        <v>11</v>
      </c>
      <c r="D12" s="54"/>
      <c r="E12" s="54"/>
      <c r="F12" s="54"/>
      <c r="G12" s="54"/>
      <c r="H12" s="54">
        <v>1000</v>
      </c>
      <c r="I12" s="54"/>
      <c r="J12" s="54"/>
      <c r="K12" s="54"/>
      <c r="L12" s="54"/>
      <c r="M12" s="54"/>
      <c r="N12" s="54">
        <v>500</v>
      </c>
      <c r="O12" s="54"/>
      <c r="P12" s="54"/>
      <c r="Q12" s="54"/>
      <c r="R12" s="54">
        <v>500</v>
      </c>
      <c r="S12" s="54"/>
      <c r="T12" s="54"/>
      <c r="U12" s="54"/>
      <c r="V12" s="54"/>
      <c r="W12" s="54"/>
      <c r="X12" s="54">
        <v>2000</v>
      </c>
    </row>
    <row r="13" spans="1:24" x14ac:dyDescent="0.25">
      <c r="C13" t="s">
        <v>13</v>
      </c>
      <c r="D13" s="54">
        <v>250</v>
      </c>
      <c r="E13" s="54"/>
      <c r="F13" s="54"/>
      <c r="G13" s="54">
        <v>20</v>
      </c>
      <c r="H13" s="54"/>
      <c r="I13" s="54">
        <v>125</v>
      </c>
      <c r="J13" s="54">
        <v>20</v>
      </c>
      <c r="K13" s="54"/>
      <c r="L13" s="54"/>
      <c r="M13" s="54"/>
      <c r="N13" s="54"/>
      <c r="O13" s="54"/>
      <c r="P13" s="54">
        <v>20</v>
      </c>
      <c r="Q13" s="54">
        <v>125</v>
      </c>
      <c r="R13" s="54"/>
      <c r="S13" s="54">
        <v>125</v>
      </c>
      <c r="T13" s="54">
        <v>250</v>
      </c>
      <c r="U13" s="54"/>
      <c r="V13" s="54"/>
      <c r="W13" s="54"/>
      <c r="X13" s="54">
        <v>935</v>
      </c>
    </row>
    <row r="14" spans="1:24" x14ac:dyDescent="0.25">
      <c r="C14" t="s">
        <v>12</v>
      </c>
      <c r="D14" s="54"/>
      <c r="E14" s="54">
        <v>470</v>
      </c>
      <c r="F14" s="54">
        <v>74</v>
      </c>
      <c r="G14" s="54"/>
      <c r="H14" s="54"/>
      <c r="I14" s="54"/>
      <c r="J14" s="54"/>
      <c r="K14" s="54">
        <v>70</v>
      </c>
      <c r="L14" s="54">
        <v>74</v>
      </c>
      <c r="M14" s="54">
        <v>235</v>
      </c>
      <c r="N14" s="54"/>
      <c r="O14" s="54">
        <v>74</v>
      </c>
      <c r="P14" s="54"/>
      <c r="Q14" s="54"/>
      <c r="R14" s="54"/>
      <c r="S14" s="54"/>
      <c r="T14" s="54"/>
      <c r="U14" s="54">
        <v>125</v>
      </c>
      <c r="V14" s="54">
        <v>70</v>
      </c>
      <c r="W14" s="54">
        <v>235</v>
      </c>
      <c r="X14" s="54">
        <v>1427</v>
      </c>
    </row>
    <row r="15" spans="1:24" x14ac:dyDescent="0.25">
      <c r="C15" t="s">
        <v>21</v>
      </c>
      <c r="D15" s="54">
        <v>250</v>
      </c>
      <c r="E15" s="54">
        <v>470</v>
      </c>
      <c r="F15" s="54">
        <v>74</v>
      </c>
      <c r="G15" s="54">
        <v>20</v>
      </c>
      <c r="H15" s="54">
        <v>1000</v>
      </c>
      <c r="I15" s="54">
        <v>125</v>
      </c>
      <c r="J15" s="54">
        <v>20</v>
      </c>
      <c r="K15" s="54">
        <v>70</v>
      </c>
      <c r="L15" s="54">
        <v>74</v>
      </c>
      <c r="M15" s="54">
        <v>235</v>
      </c>
      <c r="N15" s="54">
        <v>500</v>
      </c>
      <c r="O15" s="54">
        <v>74</v>
      </c>
      <c r="P15" s="54">
        <v>20</v>
      </c>
      <c r="Q15" s="54">
        <v>125</v>
      </c>
      <c r="R15" s="54">
        <v>500</v>
      </c>
      <c r="S15" s="54">
        <v>125</v>
      </c>
      <c r="T15" s="54">
        <v>250</v>
      </c>
      <c r="U15" s="54">
        <v>125</v>
      </c>
      <c r="V15" s="54">
        <v>70</v>
      </c>
      <c r="W15" s="54">
        <v>235</v>
      </c>
      <c r="X15" s="54">
        <v>4362</v>
      </c>
    </row>
    <row r="100" spans="2:5" x14ac:dyDescent="0.25">
      <c r="B100" s="7" t="s">
        <v>9</v>
      </c>
      <c r="C100" s="7" t="s">
        <v>10</v>
      </c>
      <c r="D100" s="7" t="s">
        <v>14</v>
      </c>
      <c r="E100" s="7" t="s">
        <v>20</v>
      </c>
    </row>
    <row r="101" spans="2:5" x14ac:dyDescent="0.25">
      <c r="B101" s="49">
        <v>42752</v>
      </c>
      <c r="C101" s="8" t="s">
        <v>11</v>
      </c>
      <c r="D101" s="8" t="s">
        <v>19</v>
      </c>
      <c r="E101" s="64">
        <v>1000</v>
      </c>
    </row>
    <row r="102" spans="2:5" x14ac:dyDescent="0.25">
      <c r="B102" s="49">
        <v>42752</v>
      </c>
      <c r="C102" s="8" t="s">
        <v>11</v>
      </c>
      <c r="D102" s="8" t="s">
        <v>46</v>
      </c>
      <c r="E102" s="64">
        <v>500</v>
      </c>
    </row>
    <row r="103" spans="2:5" x14ac:dyDescent="0.25">
      <c r="B103" s="50">
        <v>42752</v>
      </c>
      <c r="C103" s="8" t="s">
        <v>11</v>
      </c>
      <c r="D103" s="8" t="s">
        <v>47</v>
      </c>
      <c r="E103" s="64">
        <v>500</v>
      </c>
    </row>
    <row r="104" spans="2:5" x14ac:dyDescent="0.25">
      <c r="B104" s="49">
        <v>42786</v>
      </c>
      <c r="C104" s="8" t="s">
        <v>13</v>
      </c>
      <c r="D104" s="8" t="s">
        <v>18</v>
      </c>
      <c r="E104" s="64">
        <v>20</v>
      </c>
    </row>
    <row r="105" spans="2:5" x14ac:dyDescent="0.25">
      <c r="B105" s="49">
        <v>42791</v>
      </c>
      <c r="C105" s="8" t="s">
        <v>13</v>
      </c>
      <c r="D105" s="8" t="s">
        <v>17</v>
      </c>
      <c r="E105" s="64">
        <v>125</v>
      </c>
    </row>
    <row r="106" spans="2:5" x14ac:dyDescent="0.25">
      <c r="B106" s="49">
        <v>42756</v>
      </c>
      <c r="C106" s="8" t="s">
        <v>13</v>
      </c>
      <c r="D106" s="8" t="s">
        <v>45</v>
      </c>
      <c r="E106" s="64">
        <v>250</v>
      </c>
    </row>
    <row r="107" spans="2:5" x14ac:dyDescent="0.25">
      <c r="B107" s="49">
        <v>42786</v>
      </c>
      <c r="C107" s="8" t="s">
        <v>13</v>
      </c>
      <c r="D107" s="8" t="s">
        <v>48</v>
      </c>
      <c r="E107" s="64">
        <v>20</v>
      </c>
    </row>
    <row r="108" spans="2:5" x14ac:dyDescent="0.25">
      <c r="B108" s="49">
        <v>42791</v>
      </c>
      <c r="C108" s="8" t="s">
        <v>13</v>
      </c>
      <c r="D108" s="8" t="s">
        <v>49</v>
      </c>
      <c r="E108" s="64">
        <v>125</v>
      </c>
    </row>
    <row r="109" spans="2:5" x14ac:dyDescent="0.25">
      <c r="B109" s="50">
        <v>42756</v>
      </c>
      <c r="C109" s="8" t="s">
        <v>13</v>
      </c>
      <c r="D109" s="8" t="s">
        <v>50</v>
      </c>
      <c r="E109" s="64">
        <v>250</v>
      </c>
    </row>
    <row r="110" spans="2:5" x14ac:dyDescent="0.25">
      <c r="B110" s="50">
        <v>42786</v>
      </c>
      <c r="C110" s="8" t="s">
        <v>13</v>
      </c>
      <c r="D110" s="8" t="s">
        <v>51</v>
      </c>
      <c r="E110" s="64">
        <v>20</v>
      </c>
    </row>
    <row r="111" spans="2:5" x14ac:dyDescent="0.25">
      <c r="B111" s="50">
        <v>42791</v>
      </c>
      <c r="C111" s="8" t="s">
        <v>13</v>
      </c>
      <c r="D111" s="8" t="s">
        <v>52</v>
      </c>
      <c r="E111" s="64">
        <v>125</v>
      </c>
    </row>
    <row r="112" spans="2:5" x14ac:dyDescent="0.25">
      <c r="B112" s="49">
        <v>42736</v>
      </c>
      <c r="C112" s="8" t="s">
        <v>12</v>
      </c>
      <c r="D112" s="8" t="s">
        <v>53</v>
      </c>
      <c r="E112" s="64">
        <v>74</v>
      </c>
    </row>
    <row r="113" spans="2:24" x14ac:dyDescent="0.25">
      <c r="B113" s="49">
        <v>42750</v>
      </c>
      <c r="C113" s="8" t="s">
        <v>12</v>
      </c>
      <c r="D113" s="8" t="s">
        <v>16</v>
      </c>
      <c r="E113" s="64">
        <v>235</v>
      </c>
    </row>
    <row r="114" spans="2:24" x14ac:dyDescent="0.25">
      <c r="B114" s="49">
        <v>42756</v>
      </c>
      <c r="C114" s="8" t="s">
        <v>12</v>
      </c>
      <c r="D114" s="8" t="s">
        <v>54</v>
      </c>
      <c r="E114" s="64">
        <v>125</v>
      </c>
    </row>
    <row r="115" spans="2:24" x14ac:dyDescent="0.25">
      <c r="B115" s="49">
        <v>42768</v>
      </c>
      <c r="C115" s="8" t="s">
        <v>12</v>
      </c>
      <c r="D115" s="8" t="s">
        <v>16</v>
      </c>
      <c r="E115" s="64">
        <v>235</v>
      </c>
    </row>
    <row r="116" spans="2:24" x14ac:dyDescent="0.25">
      <c r="B116" s="49">
        <v>42736</v>
      </c>
      <c r="C116" s="8" t="s">
        <v>12</v>
      </c>
      <c r="D116" s="8" t="s">
        <v>55</v>
      </c>
      <c r="E116" s="64">
        <v>74</v>
      </c>
    </row>
    <row r="117" spans="2:24" x14ac:dyDescent="0.25">
      <c r="B117" s="49">
        <v>42750</v>
      </c>
      <c r="C117" s="8" t="s">
        <v>12</v>
      </c>
      <c r="D117" s="8" t="s">
        <v>56</v>
      </c>
      <c r="E117" s="64">
        <v>70</v>
      </c>
    </row>
    <row r="118" spans="2:24" x14ac:dyDescent="0.25">
      <c r="B118" s="49">
        <v>42768</v>
      </c>
      <c r="C118" s="8" t="s">
        <v>12</v>
      </c>
      <c r="D118" s="8" t="s">
        <v>57</v>
      </c>
      <c r="E118" s="64">
        <v>235</v>
      </c>
    </row>
    <row r="119" spans="2:24" x14ac:dyDescent="0.25">
      <c r="B119" s="50">
        <v>42736</v>
      </c>
      <c r="C119" s="8" t="s">
        <v>12</v>
      </c>
      <c r="D119" s="8" t="s">
        <v>58</v>
      </c>
      <c r="E119" s="64">
        <v>74</v>
      </c>
    </row>
    <row r="120" spans="2:24" x14ac:dyDescent="0.25">
      <c r="B120" s="50">
        <v>42750</v>
      </c>
      <c r="C120" s="8" t="s">
        <v>12</v>
      </c>
      <c r="D120" s="8" t="s">
        <v>59</v>
      </c>
      <c r="E120" s="64">
        <v>70</v>
      </c>
    </row>
    <row r="121" spans="2:24" x14ac:dyDescent="0.25">
      <c r="B121" s="50">
        <v>42768</v>
      </c>
      <c r="C121" s="8" t="s">
        <v>12</v>
      </c>
      <c r="D121" s="8" t="s">
        <v>60</v>
      </c>
      <c r="E121" s="64">
        <v>235</v>
      </c>
      <c r="X121" s="47"/>
    </row>
  </sheetData>
  <pageMargins left="0.7" right="0.7" top="0.75" bottom="0.75" header="0.3" footer="0.3"/>
  <pageSetup paperSize="9" orientation="landscape"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0"/>
  <dimension ref="A1:E119"/>
  <sheetViews>
    <sheetView showGridLines="0" zoomScaleNormal="100" workbookViewId="0"/>
  </sheetViews>
  <sheetFormatPr defaultColWidth="9.140625" defaultRowHeight="15" x14ac:dyDescent="0.25"/>
  <cols>
    <col min="1" max="1" width="9.140625" style="5"/>
    <col min="2" max="2" width="9.140625" style="6"/>
    <col min="3" max="3" width="19.28515625" style="6" bestFit="1" customWidth="1"/>
    <col min="4" max="4" width="21.7109375" style="6" bestFit="1" customWidth="1"/>
    <col min="5" max="5" width="14.85546875" style="6" bestFit="1" customWidth="1"/>
    <col min="6" max="6" width="16" style="6" bestFit="1" customWidth="1"/>
    <col min="7" max="7" width="20.85546875" style="6" bestFit="1" customWidth="1"/>
    <col min="8" max="8" width="14.85546875" style="6" bestFit="1" customWidth="1"/>
    <col min="9" max="9" width="13.7109375" style="6" bestFit="1" customWidth="1"/>
    <col min="10" max="10" width="6.140625" style="6" bestFit="1" customWidth="1"/>
    <col min="11" max="11" width="9.28515625" style="6" bestFit="1" customWidth="1"/>
    <col min="12" max="12" width="6.42578125" style="6" bestFit="1" customWidth="1"/>
    <col min="13" max="13" width="6.28515625" style="6" bestFit="1" customWidth="1"/>
    <col min="14" max="14" width="9.140625" style="6" bestFit="1" customWidth="1"/>
    <col min="15" max="15" width="10" style="6" bestFit="1" customWidth="1"/>
    <col min="16" max="16" width="5.28515625" style="6" bestFit="1" customWidth="1"/>
    <col min="17" max="17" width="4.42578125" style="6" bestFit="1" customWidth="1"/>
    <col min="18" max="18" width="7.7109375" style="6" bestFit="1" customWidth="1"/>
    <col min="19" max="19" width="6" style="6" bestFit="1" customWidth="1"/>
    <col min="20" max="20" width="10.42578125" style="6" bestFit="1" customWidth="1"/>
    <col min="21" max="21" width="7.28515625" style="6" bestFit="1" customWidth="1"/>
    <col min="22" max="22" width="12.28515625" style="6" bestFit="1" customWidth="1"/>
    <col min="23" max="23" width="15" style="6" bestFit="1" customWidth="1"/>
    <col min="24" max="24" width="6.28515625" style="6" bestFit="1" customWidth="1"/>
    <col min="25" max="25" width="5.7109375" style="6" bestFit="1" customWidth="1"/>
    <col min="26" max="26" width="6.7109375" style="6" bestFit="1" customWidth="1"/>
    <col min="27" max="27" width="6.140625" style="6" bestFit="1" customWidth="1"/>
    <col min="28" max="28" width="10.7109375" style="6" bestFit="1" customWidth="1"/>
    <col min="29" max="16384" width="9.140625" style="6"/>
  </cols>
  <sheetData>
    <row r="1" spans="1:5" x14ac:dyDescent="0.25">
      <c r="A1" s="32" t="s">
        <v>61</v>
      </c>
    </row>
    <row r="2" spans="1:5" x14ac:dyDescent="0.25">
      <c r="A2" s="32" t="s">
        <v>142</v>
      </c>
    </row>
    <row r="3" spans="1:5" x14ac:dyDescent="0.25">
      <c r="A3" s="32" t="s">
        <v>62</v>
      </c>
    </row>
    <row r="4" spans="1:5" x14ac:dyDescent="0.25">
      <c r="A4" s="32" t="s">
        <v>63</v>
      </c>
    </row>
    <row r="5" spans="1:5" x14ac:dyDescent="0.25">
      <c r="A5" s="32" t="s">
        <v>6</v>
      </c>
    </row>
    <row r="6" spans="1:5" x14ac:dyDescent="0.25">
      <c r="A6" s="32"/>
    </row>
    <row r="8" spans="1:5" x14ac:dyDescent="0.25">
      <c r="D8" s="21" t="s">
        <v>64</v>
      </c>
      <c r="E8" t="s">
        <v>137</v>
      </c>
    </row>
    <row r="9" spans="1:5" x14ac:dyDescent="0.25">
      <c r="D9" s="22" t="s">
        <v>11</v>
      </c>
      <c r="E9" s="54">
        <v>2000</v>
      </c>
    </row>
    <row r="10" spans="1:5" x14ac:dyDescent="0.25">
      <c r="D10" s="23" t="s">
        <v>19</v>
      </c>
      <c r="E10" s="54">
        <v>1000</v>
      </c>
    </row>
    <row r="11" spans="1:5" x14ac:dyDescent="0.25">
      <c r="D11" s="23" t="s">
        <v>47</v>
      </c>
      <c r="E11" s="54">
        <v>500</v>
      </c>
    </row>
    <row r="12" spans="1:5" x14ac:dyDescent="0.25">
      <c r="D12" s="23" t="s">
        <v>46</v>
      </c>
      <c r="E12" s="54">
        <v>500</v>
      </c>
    </row>
    <row r="13" spans="1:5" x14ac:dyDescent="0.25">
      <c r="D13" s="22" t="s">
        <v>13</v>
      </c>
      <c r="E13" s="54">
        <v>935</v>
      </c>
    </row>
    <row r="14" spans="1:5" x14ac:dyDescent="0.25">
      <c r="D14" s="23" t="s">
        <v>45</v>
      </c>
      <c r="E14" s="54">
        <v>250</v>
      </c>
    </row>
    <row r="15" spans="1:5" x14ac:dyDescent="0.25">
      <c r="D15" s="23" t="s">
        <v>18</v>
      </c>
      <c r="E15" s="54">
        <v>20</v>
      </c>
    </row>
    <row r="16" spans="1:5" x14ac:dyDescent="0.25">
      <c r="D16" s="23" t="s">
        <v>17</v>
      </c>
      <c r="E16" s="54">
        <v>125</v>
      </c>
    </row>
    <row r="17" spans="4:5" x14ac:dyDescent="0.25">
      <c r="D17" s="23" t="s">
        <v>48</v>
      </c>
      <c r="E17" s="54">
        <v>20</v>
      </c>
    </row>
    <row r="18" spans="4:5" x14ac:dyDescent="0.25">
      <c r="D18" s="23" t="s">
        <v>51</v>
      </c>
      <c r="E18" s="54">
        <v>20</v>
      </c>
    </row>
    <row r="19" spans="4:5" x14ac:dyDescent="0.25">
      <c r="D19" s="23" t="s">
        <v>52</v>
      </c>
      <c r="E19" s="54">
        <v>125</v>
      </c>
    </row>
    <row r="20" spans="4:5" x14ac:dyDescent="0.25">
      <c r="D20" s="23" t="s">
        <v>49</v>
      </c>
      <c r="E20" s="54">
        <v>125</v>
      </c>
    </row>
    <row r="21" spans="4:5" x14ac:dyDescent="0.25">
      <c r="D21" s="23" t="s">
        <v>50</v>
      </c>
      <c r="E21" s="54">
        <v>250</v>
      </c>
    </row>
    <row r="22" spans="4:5" x14ac:dyDescent="0.25">
      <c r="D22" s="22" t="s">
        <v>12</v>
      </c>
      <c r="E22" s="54">
        <v>1427</v>
      </c>
    </row>
    <row r="23" spans="4:5" x14ac:dyDescent="0.25">
      <c r="D23" s="23" t="s">
        <v>16</v>
      </c>
      <c r="E23" s="54">
        <v>470</v>
      </c>
    </row>
    <row r="24" spans="4:5" x14ac:dyDescent="0.25">
      <c r="D24" s="23" t="s">
        <v>53</v>
      </c>
      <c r="E24" s="54">
        <v>74</v>
      </c>
    </row>
    <row r="25" spans="4:5" x14ac:dyDescent="0.25">
      <c r="D25" s="23" t="s">
        <v>56</v>
      </c>
      <c r="E25" s="54">
        <v>70</v>
      </c>
    </row>
    <row r="26" spans="4:5" x14ac:dyDescent="0.25">
      <c r="D26" s="23" t="s">
        <v>55</v>
      </c>
      <c r="E26" s="54">
        <v>74</v>
      </c>
    </row>
    <row r="27" spans="4:5" x14ac:dyDescent="0.25">
      <c r="D27" s="23" t="s">
        <v>57</v>
      </c>
      <c r="E27" s="54">
        <v>235</v>
      </c>
    </row>
    <row r="28" spans="4:5" x14ac:dyDescent="0.25">
      <c r="D28" s="23" t="s">
        <v>58</v>
      </c>
      <c r="E28" s="54">
        <v>74</v>
      </c>
    </row>
    <row r="29" spans="4:5" x14ac:dyDescent="0.25">
      <c r="D29" s="23" t="s">
        <v>54</v>
      </c>
      <c r="E29" s="54">
        <v>125</v>
      </c>
    </row>
    <row r="30" spans="4:5" x14ac:dyDescent="0.25">
      <c r="D30" s="23" t="s">
        <v>59</v>
      </c>
      <c r="E30" s="54">
        <v>70</v>
      </c>
    </row>
    <row r="31" spans="4:5" x14ac:dyDescent="0.25">
      <c r="D31" s="23" t="s">
        <v>60</v>
      </c>
      <c r="E31" s="54">
        <v>235</v>
      </c>
    </row>
    <row r="32" spans="4:5" x14ac:dyDescent="0.25">
      <c r="D32" s="22" t="s">
        <v>21</v>
      </c>
      <c r="E32" s="54">
        <v>4362</v>
      </c>
    </row>
    <row r="98" spans="2:5" x14ac:dyDescent="0.25">
      <c r="B98" s="7" t="s">
        <v>9</v>
      </c>
      <c r="C98" s="7" t="s">
        <v>10</v>
      </c>
      <c r="D98" s="7" t="s">
        <v>14</v>
      </c>
      <c r="E98" s="7" t="s">
        <v>20</v>
      </c>
    </row>
    <row r="99" spans="2:5" x14ac:dyDescent="0.25">
      <c r="B99" s="49">
        <v>42752</v>
      </c>
      <c r="C99" s="8" t="s">
        <v>11</v>
      </c>
      <c r="D99" s="8" t="s">
        <v>19</v>
      </c>
      <c r="E99" s="64">
        <v>1000</v>
      </c>
    </row>
    <row r="100" spans="2:5" x14ac:dyDescent="0.25">
      <c r="B100" s="49">
        <v>42752</v>
      </c>
      <c r="C100" s="8" t="s">
        <v>11</v>
      </c>
      <c r="D100" s="8" t="s">
        <v>46</v>
      </c>
      <c r="E100" s="64">
        <v>500</v>
      </c>
    </row>
    <row r="101" spans="2:5" x14ac:dyDescent="0.25">
      <c r="B101" s="50">
        <v>42752</v>
      </c>
      <c r="C101" s="8" t="s">
        <v>11</v>
      </c>
      <c r="D101" s="8" t="s">
        <v>47</v>
      </c>
      <c r="E101" s="64">
        <v>500</v>
      </c>
    </row>
    <row r="102" spans="2:5" x14ac:dyDescent="0.25">
      <c r="B102" s="49">
        <v>42786</v>
      </c>
      <c r="C102" s="8" t="s">
        <v>13</v>
      </c>
      <c r="D102" s="8" t="s">
        <v>18</v>
      </c>
      <c r="E102" s="64">
        <v>20</v>
      </c>
    </row>
    <row r="103" spans="2:5" x14ac:dyDescent="0.25">
      <c r="B103" s="49">
        <v>42791</v>
      </c>
      <c r="C103" s="8" t="s">
        <v>13</v>
      </c>
      <c r="D103" s="8" t="s">
        <v>17</v>
      </c>
      <c r="E103" s="64">
        <v>125</v>
      </c>
    </row>
    <row r="104" spans="2:5" x14ac:dyDescent="0.25">
      <c r="B104" s="49">
        <v>42756</v>
      </c>
      <c r="C104" s="8" t="s">
        <v>13</v>
      </c>
      <c r="D104" s="8" t="s">
        <v>45</v>
      </c>
      <c r="E104" s="64">
        <v>250</v>
      </c>
    </row>
    <row r="105" spans="2:5" x14ac:dyDescent="0.25">
      <c r="B105" s="49">
        <v>42786</v>
      </c>
      <c r="C105" s="8" t="s">
        <v>13</v>
      </c>
      <c r="D105" s="8" t="s">
        <v>48</v>
      </c>
      <c r="E105" s="64">
        <v>20</v>
      </c>
    </row>
    <row r="106" spans="2:5" x14ac:dyDescent="0.25">
      <c r="B106" s="49">
        <v>42791</v>
      </c>
      <c r="C106" s="8" t="s">
        <v>13</v>
      </c>
      <c r="D106" s="8" t="s">
        <v>49</v>
      </c>
      <c r="E106" s="64">
        <v>125</v>
      </c>
    </row>
    <row r="107" spans="2:5" x14ac:dyDescent="0.25">
      <c r="B107" s="50">
        <v>42756</v>
      </c>
      <c r="C107" s="8" t="s">
        <v>13</v>
      </c>
      <c r="D107" s="8" t="s">
        <v>50</v>
      </c>
      <c r="E107" s="64">
        <v>250</v>
      </c>
    </row>
    <row r="108" spans="2:5" x14ac:dyDescent="0.25">
      <c r="B108" s="50">
        <v>42786</v>
      </c>
      <c r="C108" s="8" t="s">
        <v>13</v>
      </c>
      <c r="D108" s="8" t="s">
        <v>51</v>
      </c>
      <c r="E108" s="64">
        <v>20</v>
      </c>
    </row>
    <row r="109" spans="2:5" x14ac:dyDescent="0.25">
      <c r="B109" s="50">
        <v>42791</v>
      </c>
      <c r="C109" s="8" t="s">
        <v>13</v>
      </c>
      <c r="D109" s="8" t="s">
        <v>52</v>
      </c>
      <c r="E109" s="64">
        <v>125</v>
      </c>
    </row>
    <row r="110" spans="2:5" x14ac:dyDescent="0.25">
      <c r="B110" s="49">
        <v>42736</v>
      </c>
      <c r="C110" s="8" t="s">
        <v>12</v>
      </c>
      <c r="D110" s="8" t="s">
        <v>53</v>
      </c>
      <c r="E110" s="64">
        <v>74</v>
      </c>
    </row>
    <row r="111" spans="2:5" x14ac:dyDescent="0.25">
      <c r="B111" s="49">
        <v>42750</v>
      </c>
      <c r="C111" s="8" t="s">
        <v>12</v>
      </c>
      <c r="D111" s="8" t="s">
        <v>16</v>
      </c>
      <c r="E111" s="64">
        <v>235</v>
      </c>
    </row>
    <row r="112" spans="2:5" x14ac:dyDescent="0.25">
      <c r="B112" s="49">
        <v>42756</v>
      </c>
      <c r="C112" s="8" t="s">
        <v>12</v>
      </c>
      <c r="D112" s="8" t="s">
        <v>54</v>
      </c>
      <c r="E112" s="64">
        <v>125</v>
      </c>
    </row>
    <row r="113" spans="2:5" x14ac:dyDescent="0.25">
      <c r="B113" s="49">
        <v>42768</v>
      </c>
      <c r="C113" s="8" t="s">
        <v>12</v>
      </c>
      <c r="D113" s="8" t="s">
        <v>16</v>
      </c>
      <c r="E113" s="64">
        <v>235</v>
      </c>
    </row>
    <row r="114" spans="2:5" x14ac:dyDescent="0.25">
      <c r="B114" s="49">
        <v>42736</v>
      </c>
      <c r="C114" s="8" t="s">
        <v>12</v>
      </c>
      <c r="D114" s="8" t="s">
        <v>55</v>
      </c>
      <c r="E114" s="64">
        <v>74</v>
      </c>
    </row>
    <row r="115" spans="2:5" x14ac:dyDescent="0.25">
      <c r="B115" s="49">
        <v>42750</v>
      </c>
      <c r="C115" s="8" t="s">
        <v>12</v>
      </c>
      <c r="D115" s="8" t="s">
        <v>56</v>
      </c>
      <c r="E115" s="64">
        <v>70</v>
      </c>
    </row>
    <row r="116" spans="2:5" x14ac:dyDescent="0.25">
      <c r="B116" s="49">
        <v>42768</v>
      </c>
      <c r="C116" s="8" t="s">
        <v>12</v>
      </c>
      <c r="D116" s="8" t="s">
        <v>57</v>
      </c>
      <c r="E116" s="64">
        <v>235</v>
      </c>
    </row>
    <row r="117" spans="2:5" x14ac:dyDescent="0.25">
      <c r="B117" s="50">
        <v>42736</v>
      </c>
      <c r="C117" s="8" t="s">
        <v>12</v>
      </c>
      <c r="D117" s="8" t="s">
        <v>58</v>
      </c>
      <c r="E117" s="64">
        <v>74</v>
      </c>
    </row>
    <row r="118" spans="2:5" x14ac:dyDescent="0.25">
      <c r="B118" s="50">
        <v>42750</v>
      </c>
      <c r="C118" s="8" t="s">
        <v>12</v>
      </c>
      <c r="D118" s="8" t="s">
        <v>59</v>
      </c>
      <c r="E118" s="64">
        <v>70</v>
      </c>
    </row>
    <row r="119" spans="2:5" x14ac:dyDescent="0.25">
      <c r="B119" s="50">
        <v>42768</v>
      </c>
      <c r="C119" s="8" t="s">
        <v>12</v>
      </c>
      <c r="D119" s="8" t="s">
        <v>60</v>
      </c>
      <c r="E119" s="64">
        <v>235</v>
      </c>
    </row>
  </sheetData>
  <pageMargins left="0.7" right="0.7" top="0.75" bottom="0.75" header="0.3" footer="0.3"/>
  <pageSetup paperSize="9" orientation="landscape" r:id="rId2"/>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A1:A4"/>
  <sheetViews>
    <sheetView showGridLines="0" workbookViewId="0"/>
  </sheetViews>
  <sheetFormatPr defaultColWidth="9.140625" defaultRowHeight="15" x14ac:dyDescent="0.25"/>
  <cols>
    <col min="1" max="1" width="9.140625" style="5"/>
    <col min="2" max="16384" width="9.140625" style="6"/>
  </cols>
  <sheetData>
    <row r="1" spans="1:1" x14ac:dyDescent="0.25">
      <c r="A1" s="32" t="s">
        <v>65</v>
      </c>
    </row>
    <row r="2" spans="1:1" x14ac:dyDescent="0.25">
      <c r="A2" s="32" t="s">
        <v>66</v>
      </c>
    </row>
    <row r="3" spans="1:1" x14ac:dyDescent="0.25">
      <c r="A3" s="32" t="s">
        <v>6</v>
      </c>
    </row>
    <row r="4" spans="1:1" x14ac:dyDescent="0.25">
      <c r="A4" s="32"/>
    </row>
  </sheetData>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K122"/>
  <sheetViews>
    <sheetView showGridLines="0" workbookViewId="0">
      <selection activeCell="B13" sqref="B13"/>
    </sheetView>
  </sheetViews>
  <sheetFormatPr defaultColWidth="9.140625" defaultRowHeight="15" x14ac:dyDescent="0.25"/>
  <cols>
    <col min="1" max="1" width="9.140625" style="35"/>
    <col min="2" max="2" width="21.7109375" style="36" bestFit="1" customWidth="1"/>
    <col min="3" max="3" width="14.85546875" style="36" bestFit="1" customWidth="1"/>
    <col min="4" max="4" width="20.42578125" style="36" customWidth="1"/>
    <col min="5" max="23" width="9.140625" style="36" customWidth="1"/>
    <col min="24" max="16384" width="9.140625" style="36"/>
  </cols>
  <sheetData>
    <row r="1" spans="1:11" ht="15" customHeight="1" x14ac:dyDescent="0.25">
      <c r="A1" s="45" t="s">
        <v>67</v>
      </c>
    </row>
    <row r="2" spans="1:11" ht="15" customHeight="1" x14ac:dyDescent="0.25">
      <c r="A2" s="35" t="s">
        <v>145</v>
      </c>
    </row>
    <row r="3" spans="1:11" ht="15" customHeight="1" x14ac:dyDescent="0.25">
      <c r="A3" s="35" t="s">
        <v>68</v>
      </c>
    </row>
    <row r="4" spans="1:11" ht="15" customHeight="1" x14ac:dyDescent="0.25">
      <c r="A4" s="35" t="s">
        <v>69</v>
      </c>
    </row>
    <row r="5" spans="1:11" ht="15" customHeight="1" x14ac:dyDescent="0.3">
      <c r="A5" s="32" t="s">
        <v>6</v>
      </c>
      <c r="I5" s="37" t="str">
        <f>IF(AND($B$15="Esportes",$C$36=125),"Boa! Você adicionou um"," ")</f>
        <v xml:space="preserve"> </v>
      </c>
    </row>
    <row r="6" spans="1:11" ht="15" customHeight="1" x14ac:dyDescent="0.3">
      <c r="A6" s="32"/>
      <c r="I6" s="37" t="str">
        <f>IF(AND($B$15="Esportes",$C$36=125),"segundo campo de linha à"," ")</f>
        <v xml:space="preserve"> </v>
      </c>
    </row>
    <row r="7" spans="1:11" ht="15" customHeight="1" x14ac:dyDescent="0.3">
      <c r="I7" s="37" t="str">
        <f>IF(AND($B$15="Esportes",$C$36=125),"Tabela Dinâmica. Role para"," ")</f>
        <v xml:space="preserve"> </v>
      </c>
    </row>
    <row r="8" spans="1:11" ht="15" customHeight="1" x14ac:dyDescent="0.3">
      <c r="I8" s="37" t="str">
        <f>IF(AND($B$15="Esportes",$C$36=125),"baixo e clique em Próximo…"," ")</f>
        <v xml:space="preserve"> </v>
      </c>
    </row>
    <row r="9" spans="1:11" ht="15" customHeight="1" x14ac:dyDescent="0.3">
      <c r="K9" s="37"/>
    </row>
    <row r="10" spans="1:11" ht="15" customHeight="1" x14ac:dyDescent="0.25"/>
    <row r="11" spans="1:11" ht="15" customHeight="1" x14ac:dyDescent="0.25"/>
    <row r="12" spans="1:11" ht="15" customHeight="1" x14ac:dyDescent="0.25"/>
    <row r="13" spans="1:11" ht="15" customHeight="1" x14ac:dyDescent="0.25">
      <c r="B13" s="38" t="s">
        <v>64</v>
      </c>
      <c r="C13" s="39" t="s">
        <v>137</v>
      </c>
    </row>
    <row r="14" spans="1:11" x14ac:dyDescent="0.25">
      <c r="B14" s="22" t="s">
        <v>11</v>
      </c>
      <c r="C14" s="58">
        <v>2000</v>
      </c>
    </row>
    <row r="15" spans="1:11" x14ac:dyDescent="0.25">
      <c r="B15" s="22" t="s">
        <v>13</v>
      </c>
      <c r="C15" s="58">
        <v>935</v>
      </c>
    </row>
    <row r="16" spans="1:11" x14ac:dyDescent="0.25">
      <c r="B16" s="22" t="s">
        <v>12</v>
      </c>
      <c r="C16" s="58">
        <v>1427</v>
      </c>
    </row>
    <row r="17" spans="2:3" x14ac:dyDescent="0.25">
      <c r="B17" s="22" t="s">
        <v>21</v>
      </c>
      <c r="C17" s="58">
        <v>4362</v>
      </c>
    </row>
    <row r="18" spans="2:3" x14ac:dyDescent="0.25">
      <c r="B18"/>
      <c r="C18"/>
    </row>
    <row r="19" spans="2:3" x14ac:dyDescent="0.25">
      <c r="B19"/>
      <c r="C19"/>
    </row>
    <row r="20" spans="2:3" x14ac:dyDescent="0.25">
      <c r="B20"/>
      <c r="C20"/>
    </row>
    <row r="21" spans="2:3" x14ac:dyDescent="0.25">
      <c r="B21"/>
      <c r="C21"/>
    </row>
    <row r="22" spans="2:3" x14ac:dyDescent="0.25">
      <c r="B22"/>
      <c r="C22"/>
    </row>
    <row r="23" spans="2:3" x14ac:dyDescent="0.25">
      <c r="B23"/>
      <c r="C23"/>
    </row>
    <row r="24" spans="2:3" x14ac:dyDescent="0.25">
      <c r="B24"/>
      <c r="C24"/>
    </row>
    <row r="25" spans="2:3" x14ac:dyDescent="0.25">
      <c r="B25"/>
      <c r="C25"/>
    </row>
    <row r="26" spans="2:3" x14ac:dyDescent="0.25">
      <c r="B26"/>
      <c r="C26"/>
    </row>
    <row r="27" spans="2:3" x14ac:dyDescent="0.25">
      <c r="B27"/>
      <c r="C27"/>
    </row>
    <row r="28" spans="2:3" x14ac:dyDescent="0.25">
      <c r="B28"/>
      <c r="C28"/>
    </row>
    <row r="29" spans="2:3" x14ac:dyDescent="0.25">
      <c r="B29"/>
      <c r="C29"/>
    </row>
    <row r="30" spans="2:3" x14ac:dyDescent="0.25">
      <c r="B30"/>
      <c r="C30"/>
    </row>
    <row r="31" spans="2:3" x14ac:dyDescent="0.25">
      <c r="B31"/>
      <c r="C31"/>
    </row>
    <row r="32" spans="2:3"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101" spans="2:5" x14ac:dyDescent="0.25">
      <c r="B101" s="40" t="s">
        <v>9</v>
      </c>
      <c r="C101" s="40" t="s">
        <v>10</v>
      </c>
      <c r="D101" s="40" t="s">
        <v>14</v>
      </c>
      <c r="E101" s="40" t="s">
        <v>20</v>
      </c>
    </row>
    <row r="102" spans="2:5" x14ac:dyDescent="0.25">
      <c r="B102" s="49">
        <v>42752</v>
      </c>
      <c r="C102" s="41" t="s">
        <v>11</v>
      </c>
      <c r="D102" s="41" t="s">
        <v>19</v>
      </c>
      <c r="E102" s="66">
        <v>1000</v>
      </c>
    </row>
    <row r="103" spans="2:5" x14ac:dyDescent="0.25">
      <c r="B103" s="49">
        <v>42752</v>
      </c>
      <c r="C103" s="41" t="s">
        <v>11</v>
      </c>
      <c r="D103" s="41" t="s">
        <v>46</v>
      </c>
      <c r="E103" s="66">
        <v>500</v>
      </c>
    </row>
    <row r="104" spans="2:5" x14ac:dyDescent="0.25">
      <c r="B104" s="50">
        <v>42752</v>
      </c>
      <c r="C104" s="41" t="s">
        <v>11</v>
      </c>
      <c r="D104" s="41" t="s">
        <v>47</v>
      </c>
      <c r="E104" s="66">
        <v>500</v>
      </c>
    </row>
    <row r="105" spans="2:5" x14ac:dyDescent="0.25">
      <c r="B105" s="49">
        <v>42786</v>
      </c>
      <c r="C105" s="41" t="s">
        <v>13</v>
      </c>
      <c r="D105" s="41" t="s">
        <v>18</v>
      </c>
      <c r="E105" s="66">
        <v>20</v>
      </c>
    </row>
    <row r="106" spans="2:5" x14ac:dyDescent="0.25">
      <c r="B106" s="49">
        <v>42791</v>
      </c>
      <c r="C106" s="41" t="s">
        <v>13</v>
      </c>
      <c r="D106" s="41" t="s">
        <v>17</v>
      </c>
      <c r="E106" s="66">
        <v>125</v>
      </c>
    </row>
    <row r="107" spans="2:5" x14ac:dyDescent="0.25">
      <c r="B107" s="49">
        <v>42756</v>
      </c>
      <c r="C107" s="41" t="s">
        <v>13</v>
      </c>
      <c r="D107" s="41" t="s">
        <v>45</v>
      </c>
      <c r="E107" s="66">
        <v>250</v>
      </c>
    </row>
    <row r="108" spans="2:5" x14ac:dyDescent="0.25">
      <c r="B108" s="49">
        <v>42786</v>
      </c>
      <c r="C108" s="41" t="s">
        <v>13</v>
      </c>
      <c r="D108" s="41" t="s">
        <v>48</v>
      </c>
      <c r="E108" s="66">
        <v>20</v>
      </c>
    </row>
    <row r="109" spans="2:5" x14ac:dyDescent="0.25">
      <c r="B109" s="49">
        <v>42791</v>
      </c>
      <c r="C109" s="41" t="s">
        <v>13</v>
      </c>
      <c r="D109" s="41" t="s">
        <v>49</v>
      </c>
      <c r="E109" s="66">
        <v>125</v>
      </c>
    </row>
    <row r="110" spans="2:5" x14ac:dyDescent="0.25">
      <c r="B110" s="50">
        <v>42756</v>
      </c>
      <c r="C110" s="41" t="s">
        <v>13</v>
      </c>
      <c r="D110" s="41" t="s">
        <v>50</v>
      </c>
      <c r="E110" s="66">
        <v>250</v>
      </c>
    </row>
    <row r="111" spans="2:5" x14ac:dyDescent="0.25">
      <c r="B111" s="50">
        <v>42786</v>
      </c>
      <c r="C111" s="41" t="s">
        <v>13</v>
      </c>
      <c r="D111" s="41" t="s">
        <v>51</v>
      </c>
      <c r="E111" s="66">
        <v>20</v>
      </c>
    </row>
    <row r="112" spans="2:5" x14ac:dyDescent="0.25">
      <c r="B112" s="50">
        <v>42791</v>
      </c>
      <c r="C112" s="41" t="s">
        <v>13</v>
      </c>
      <c r="D112" s="41" t="s">
        <v>52</v>
      </c>
      <c r="E112" s="66">
        <v>125</v>
      </c>
    </row>
    <row r="113" spans="2:11" x14ac:dyDescent="0.25">
      <c r="B113" s="49">
        <v>42736</v>
      </c>
      <c r="C113" s="41" t="s">
        <v>12</v>
      </c>
      <c r="D113" s="41" t="s">
        <v>53</v>
      </c>
      <c r="E113" s="66">
        <v>74</v>
      </c>
    </row>
    <row r="114" spans="2:11" x14ac:dyDescent="0.25">
      <c r="B114" s="49">
        <v>42750</v>
      </c>
      <c r="C114" s="41" t="s">
        <v>12</v>
      </c>
      <c r="D114" s="41" t="s">
        <v>16</v>
      </c>
      <c r="E114" s="66">
        <v>235</v>
      </c>
    </row>
    <row r="115" spans="2:11" x14ac:dyDescent="0.25">
      <c r="B115" s="49">
        <v>42756</v>
      </c>
      <c r="C115" s="41" t="s">
        <v>12</v>
      </c>
      <c r="D115" s="41" t="s">
        <v>54</v>
      </c>
      <c r="E115" s="66">
        <v>125</v>
      </c>
    </row>
    <row r="116" spans="2:11" x14ac:dyDescent="0.25">
      <c r="B116" s="49">
        <v>42768</v>
      </c>
      <c r="C116" s="41" t="s">
        <v>12</v>
      </c>
      <c r="D116" s="41" t="s">
        <v>16</v>
      </c>
      <c r="E116" s="66">
        <v>235</v>
      </c>
    </row>
    <row r="117" spans="2:11" x14ac:dyDescent="0.25">
      <c r="B117" s="49">
        <v>42736</v>
      </c>
      <c r="C117" s="41" t="s">
        <v>12</v>
      </c>
      <c r="D117" s="41" t="s">
        <v>55</v>
      </c>
      <c r="E117" s="66">
        <v>74</v>
      </c>
    </row>
    <row r="118" spans="2:11" x14ac:dyDescent="0.25">
      <c r="B118" s="49">
        <v>42750</v>
      </c>
      <c r="C118" s="41" t="s">
        <v>12</v>
      </c>
      <c r="D118" s="41" t="s">
        <v>56</v>
      </c>
      <c r="E118" s="66">
        <v>70</v>
      </c>
    </row>
    <row r="119" spans="2:11" x14ac:dyDescent="0.25">
      <c r="B119" s="49">
        <v>42768</v>
      </c>
      <c r="C119" s="41" t="s">
        <v>12</v>
      </c>
      <c r="D119" s="41" t="s">
        <v>57</v>
      </c>
      <c r="E119" s="66">
        <v>235</v>
      </c>
    </row>
    <row r="120" spans="2:11" x14ac:dyDescent="0.25">
      <c r="B120" s="50">
        <v>42736</v>
      </c>
      <c r="C120" s="41" t="s">
        <v>12</v>
      </c>
      <c r="D120" s="41" t="s">
        <v>58</v>
      </c>
      <c r="E120" s="66">
        <v>74</v>
      </c>
    </row>
    <row r="121" spans="2:11" x14ac:dyDescent="0.25">
      <c r="B121" s="50">
        <v>42750</v>
      </c>
      <c r="C121" s="41" t="s">
        <v>12</v>
      </c>
      <c r="D121" s="41" t="s">
        <v>59</v>
      </c>
      <c r="E121" s="66">
        <v>70</v>
      </c>
    </row>
    <row r="122" spans="2:11" x14ac:dyDescent="0.25">
      <c r="B122" s="50">
        <v>42768</v>
      </c>
      <c r="C122" s="41" t="s">
        <v>12</v>
      </c>
      <c r="D122" s="41" t="s">
        <v>60</v>
      </c>
      <c r="E122" s="66">
        <v>235</v>
      </c>
      <c r="K122" s="70"/>
    </row>
  </sheetData>
  <pageMargins left="0.7" right="0.7" top="0.75" bottom="0.75" header="0.3" footer="0.3"/>
  <pageSetup paperSize="9" orientation="landscape" r:id="rId2"/>
  <drawing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I121"/>
  <sheetViews>
    <sheetView showGridLines="0" workbookViewId="0">
      <selection activeCell="F12" sqref="F12"/>
    </sheetView>
  </sheetViews>
  <sheetFormatPr defaultColWidth="9.140625" defaultRowHeight="15" x14ac:dyDescent="0.25"/>
  <cols>
    <col min="1" max="1" width="9.140625" style="5"/>
    <col min="2" max="2" width="9.140625" style="6"/>
    <col min="3" max="3" width="13.140625" style="6" bestFit="1" customWidth="1"/>
    <col min="4" max="4" width="20.42578125" style="6" bestFit="1" customWidth="1"/>
    <col min="5" max="5" width="9.140625" style="6"/>
    <col min="6" max="6" width="24.28515625" style="6" bestFit="1" customWidth="1"/>
    <col min="7" max="7" width="13.7109375" style="6" bestFit="1" customWidth="1"/>
    <col min="8" max="16384" width="9.140625" style="6"/>
  </cols>
  <sheetData>
    <row r="1" spans="1:9" x14ac:dyDescent="0.25">
      <c r="A1" s="32" t="s">
        <v>70</v>
      </c>
    </row>
    <row r="2" spans="1:9" x14ac:dyDescent="0.25">
      <c r="A2" s="32" t="s">
        <v>146</v>
      </c>
    </row>
    <row r="3" spans="1:9" x14ac:dyDescent="0.25">
      <c r="A3" s="32" t="s">
        <v>6</v>
      </c>
    </row>
    <row r="4" spans="1:9" x14ac:dyDescent="0.25">
      <c r="A4" s="32"/>
    </row>
    <row r="6" spans="1:9" ht="18.75" x14ac:dyDescent="0.3">
      <c r="F6" s="11" t="str">
        <f>IF(AND($F$9="Brenda",$G$9=935),"Muito bom!"," ")</f>
        <v xml:space="preserve"> </v>
      </c>
    </row>
    <row r="7" spans="1:9" x14ac:dyDescent="0.25">
      <c r="F7" s="21" t="s">
        <v>64</v>
      </c>
      <c r="G7" t="s">
        <v>137</v>
      </c>
    </row>
    <row r="8" spans="1:9" ht="18.75" x14ac:dyDescent="0.3">
      <c r="F8" s="22" t="s">
        <v>11</v>
      </c>
      <c r="G8" s="63">
        <v>2000</v>
      </c>
      <c r="I8" s="11"/>
    </row>
    <row r="9" spans="1:9" ht="18.75" x14ac:dyDescent="0.3">
      <c r="F9" s="23" t="s">
        <v>19</v>
      </c>
      <c r="G9" s="63">
        <v>1000</v>
      </c>
      <c r="I9" s="11"/>
    </row>
    <row r="10" spans="1:9" x14ac:dyDescent="0.25">
      <c r="F10" s="23" t="s">
        <v>47</v>
      </c>
      <c r="G10" s="63">
        <v>500</v>
      </c>
    </row>
    <row r="11" spans="1:9" x14ac:dyDescent="0.25">
      <c r="F11" s="23" t="s">
        <v>46</v>
      </c>
      <c r="G11" s="63">
        <v>500</v>
      </c>
    </row>
    <row r="12" spans="1:9" x14ac:dyDescent="0.25">
      <c r="F12" s="22" t="s">
        <v>13</v>
      </c>
      <c r="G12" s="63">
        <v>935</v>
      </c>
    </row>
    <row r="13" spans="1:9" x14ac:dyDescent="0.25">
      <c r="F13" s="23" t="s">
        <v>45</v>
      </c>
      <c r="G13" s="63">
        <v>250</v>
      </c>
    </row>
    <row r="14" spans="1:9" x14ac:dyDescent="0.25">
      <c r="F14" s="23" t="s">
        <v>48</v>
      </c>
      <c r="G14" s="63">
        <v>20</v>
      </c>
    </row>
    <row r="15" spans="1:9" x14ac:dyDescent="0.25">
      <c r="F15" s="23" t="s">
        <v>52</v>
      </c>
      <c r="G15" s="63">
        <v>125</v>
      </c>
    </row>
    <row r="16" spans="1:9" x14ac:dyDescent="0.25">
      <c r="F16" s="23" t="s">
        <v>18</v>
      </c>
      <c r="G16" s="63">
        <v>20</v>
      </c>
    </row>
    <row r="17" spans="6:7" x14ac:dyDescent="0.25">
      <c r="F17" s="23" t="s">
        <v>51</v>
      </c>
      <c r="G17" s="63">
        <v>20</v>
      </c>
    </row>
    <row r="18" spans="6:7" x14ac:dyDescent="0.25">
      <c r="F18" s="23" t="s">
        <v>17</v>
      </c>
      <c r="G18" s="63">
        <v>125</v>
      </c>
    </row>
    <row r="19" spans="6:7" x14ac:dyDescent="0.25">
      <c r="F19" s="23" t="s">
        <v>49</v>
      </c>
      <c r="G19" s="63">
        <v>125</v>
      </c>
    </row>
    <row r="20" spans="6:7" x14ac:dyDescent="0.25">
      <c r="F20" s="23" t="s">
        <v>50</v>
      </c>
      <c r="G20" s="63">
        <v>250</v>
      </c>
    </row>
    <row r="21" spans="6:7" x14ac:dyDescent="0.25">
      <c r="F21" s="22" t="s">
        <v>12</v>
      </c>
      <c r="G21" s="63">
        <v>1427</v>
      </c>
    </row>
    <row r="22" spans="6:7" x14ac:dyDescent="0.25">
      <c r="F22" s="22" t="s">
        <v>21</v>
      </c>
      <c r="G22" s="63">
        <v>4362</v>
      </c>
    </row>
    <row r="23" spans="6:7" x14ac:dyDescent="0.25">
      <c r="F23"/>
      <c r="G23"/>
    </row>
    <row r="24" spans="6:7" x14ac:dyDescent="0.25">
      <c r="F24"/>
      <c r="G24"/>
    </row>
    <row r="25" spans="6:7" x14ac:dyDescent="0.25">
      <c r="F25"/>
      <c r="G25"/>
    </row>
    <row r="26" spans="6:7" x14ac:dyDescent="0.25">
      <c r="F26"/>
      <c r="G26"/>
    </row>
    <row r="27" spans="6:7" x14ac:dyDescent="0.25">
      <c r="F27"/>
      <c r="G27"/>
    </row>
    <row r="28" spans="6:7" x14ac:dyDescent="0.25">
      <c r="F28"/>
      <c r="G28"/>
    </row>
    <row r="29" spans="6:7" x14ac:dyDescent="0.25">
      <c r="F29"/>
      <c r="G29"/>
    </row>
    <row r="30" spans="6:7" x14ac:dyDescent="0.25">
      <c r="F30"/>
      <c r="G30"/>
    </row>
    <row r="31" spans="6:7" x14ac:dyDescent="0.25">
      <c r="F31"/>
      <c r="G31"/>
    </row>
    <row r="100" spans="2:5" x14ac:dyDescent="0.25">
      <c r="B100" s="7" t="s">
        <v>9</v>
      </c>
      <c r="C100" s="7" t="s">
        <v>10</v>
      </c>
      <c r="D100" s="7" t="s">
        <v>14</v>
      </c>
      <c r="E100" s="7" t="s">
        <v>20</v>
      </c>
    </row>
    <row r="101" spans="2:5" x14ac:dyDescent="0.25">
      <c r="B101" s="49">
        <v>42752</v>
      </c>
      <c r="C101" s="8" t="s">
        <v>11</v>
      </c>
      <c r="D101" s="8" t="s">
        <v>19</v>
      </c>
      <c r="E101" s="64">
        <v>1000</v>
      </c>
    </row>
    <row r="102" spans="2:5" x14ac:dyDescent="0.25">
      <c r="B102" s="49">
        <v>42752</v>
      </c>
      <c r="C102" s="8" t="s">
        <v>11</v>
      </c>
      <c r="D102" s="8" t="s">
        <v>46</v>
      </c>
      <c r="E102" s="64">
        <v>500</v>
      </c>
    </row>
    <row r="103" spans="2:5" x14ac:dyDescent="0.25">
      <c r="B103" s="50">
        <v>42752</v>
      </c>
      <c r="C103" s="8" t="s">
        <v>11</v>
      </c>
      <c r="D103" s="8" t="s">
        <v>47</v>
      </c>
      <c r="E103" s="64">
        <v>500</v>
      </c>
    </row>
    <row r="104" spans="2:5" x14ac:dyDescent="0.25">
      <c r="B104" s="49">
        <v>42786</v>
      </c>
      <c r="C104" s="8" t="s">
        <v>13</v>
      </c>
      <c r="D104" s="8" t="s">
        <v>18</v>
      </c>
      <c r="E104" s="64">
        <v>20</v>
      </c>
    </row>
    <row r="105" spans="2:5" x14ac:dyDescent="0.25">
      <c r="B105" s="49">
        <v>42791</v>
      </c>
      <c r="C105" s="8" t="s">
        <v>13</v>
      </c>
      <c r="D105" s="8" t="s">
        <v>17</v>
      </c>
      <c r="E105" s="64">
        <v>125</v>
      </c>
    </row>
    <row r="106" spans="2:5" x14ac:dyDescent="0.25">
      <c r="B106" s="49">
        <v>42756</v>
      </c>
      <c r="C106" s="8" t="s">
        <v>13</v>
      </c>
      <c r="D106" s="8" t="s">
        <v>45</v>
      </c>
      <c r="E106" s="64">
        <v>250</v>
      </c>
    </row>
    <row r="107" spans="2:5" x14ac:dyDescent="0.25">
      <c r="B107" s="49">
        <v>42786</v>
      </c>
      <c r="C107" s="8" t="s">
        <v>13</v>
      </c>
      <c r="D107" s="8" t="s">
        <v>48</v>
      </c>
      <c r="E107" s="64">
        <v>20</v>
      </c>
    </row>
    <row r="108" spans="2:5" x14ac:dyDescent="0.25">
      <c r="B108" s="49">
        <v>42791</v>
      </c>
      <c r="C108" s="8" t="s">
        <v>13</v>
      </c>
      <c r="D108" s="8" t="s">
        <v>49</v>
      </c>
      <c r="E108" s="64">
        <v>125</v>
      </c>
    </row>
    <row r="109" spans="2:5" x14ac:dyDescent="0.25">
      <c r="B109" s="50">
        <v>42756</v>
      </c>
      <c r="C109" s="8" t="s">
        <v>13</v>
      </c>
      <c r="D109" s="8" t="s">
        <v>50</v>
      </c>
      <c r="E109" s="64">
        <v>250</v>
      </c>
    </row>
    <row r="110" spans="2:5" x14ac:dyDescent="0.25">
      <c r="B110" s="50">
        <v>42786</v>
      </c>
      <c r="C110" s="8" t="s">
        <v>13</v>
      </c>
      <c r="D110" s="8" t="s">
        <v>51</v>
      </c>
      <c r="E110" s="64">
        <v>20</v>
      </c>
    </row>
    <row r="111" spans="2:5" x14ac:dyDescent="0.25">
      <c r="B111" s="50">
        <v>42791</v>
      </c>
      <c r="C111" s="8" t="s">
        <v>13</v>
      </c>
      <c r="D111" s="8" t="s">
        <v>52</v>
      </c>
      <c r="E111" s="64">
        <v>125</v>
      </c>
    </row>
    <row r="112" spans="2:5" x14ac:dyDescent="0.25">
      <c r="B112" s="49">
        <v>42736</v>
      </c>
      <c r="C112" s="8" t="s">
        <v>12</v>
      </c>
      <c r="D112" s="8" t="s">
        <v>53</v>
      </c>
      <c r="E112" s="64">
        <v>74</v>
      </c>
    </row>
    <row r="113" spans="2:9" x14ac:dyDescent="0.25">
      <c r="B113" s="49">
        <v>42750</v>
      </c>
      <c r="C113" s="8" t="s">
        <v>12</v>
      </c>
      <c r="D113" s="8" t="s">
        <v>16</v>
      </c>
      <c r="E113" s="64">
        <v>235</v>
      </c>
    </row>
    <row r="114" spans="2:9" x14ac:dyDescent="0.25">
      <c r="B114" s="49">
        <v>42756</v>
      </c>
      <c r="C114" s="8" t="s">
        <v>12</v>
      </c>
      <c r="D114" s="8" t="s">
        <v>54</v>
      </c>
      <c r="E114" s="64">
        <v>125</v>
      </c>
    </row>
    <row r="115" spans="2:9" x14ac:dyDescent="0.25">
      <c r="B115" s="49">
        <v>42768</v>
      </c>
      <c r="C115" s="8" t="s">
        <v>12</v>
      </c>
      <c r="D115" s="8" t="s">
        <v>16</v>
      </c>
      <c r="E115" s="64">
        <v>235</v>
      </c>
    </row>
    <row r="116" spans="2:9" x14ac:dyDescent="0.25">
      <c r="B116" s="49">
        <v>42736</v>
      </c>
      <c r="C116" s="8" t="s">
        <v>12</v>
      </c>
      <c r="D116" s="8" t="s">
        <v>55</v>
      </c>
      <c r="E116" s="64">
        <v>74</v>
      </c>
    </row>
    <row r="117" spans="2:9" x14ac:dyDescent="0.25">
      <c r="B117" s="49">
        <v>42750</v>
      </c>
      <c r="C117" s="8" t="s">
        <v>12</v>
      </c>
      <c r="D117" s="8" t="s">
        <v>56</v>
      </c>
      <c r="E117" s="64">
        <v>70</v>
      </c>
    </row>
    <row r="118" spans="2:9" x14ac:dyDescent="0.25">
      <c r="B118" s="49">
        <v>42768</v>
      </c>
      <c r="C118" s="8" t="s">
        <v>12</v>
      </c>
      <c r="D118" s="8" t="s">
        <v>57</v>
      </c>
      <c r="E118" s="64">
        <v>235</v>
      </c>
    </row>
    <row r="119" spans="2:9" x14ac:dyDescent="0.25">
      <c r="B119" s="50">
        <v>42736</v>
      </c>
      <c r="C119" s="8" t="s">
        <v>12</v>
      </c>
      <c r="D119" s="8" t="s">
        <v>58</v>
      </c>
      <c r="E119" s="64">
        <v>74</v>
      </c>
    </row>
    <row r="120" spans="2:9" x14ac:dyDescent="0.25">
      <c r="B120" s="50">
        <v>42750</v>
      </c>
      <c r="C120" s="8" t="s">
        <v>12</v>
      </c>
      <c r="D120" s="8" t="s">
        <v>59</v>
      </c>
      <c r="E120" s="64">
        <v>70</v>
      </c>
    </row>
    <row r="121" spans="2:9" x14ac:dyDescent="0.25">
      <c r="B121" s="50">
        <v>42768</v>
      </c>
      <c r="C121" s="8" t="s">
        <v>12</v>
      </c>
      <c r="D121" s="8" t="s">
        <v>60</v>
      </c>
      <c r="E121" s="64">
        <v>235</v>
      </c>
      <c r="I121" s="70"/>
    </row>
  </sheetData>
  <pageMargins left="0.7" right="0.7" top="0.75" bottom="0.75" header="0.3" footer="0.3"/>
  <pageSetup paperSize="9" orientation="landscape" r:id="rId2"/>
  <drawing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I121"/>
  <sheetViews>
    <sheetView showGridLines="0" workbookViewId="0"/>
  </sheetViews>
  <sheetFormatPr defaultColWidth="9.140625" defaultRowHeight="15" x14ac:dyDescent="0.25"/>
  <cols>
    <col min="1" max="1" width="9.5703125" style="5" bestFit="1" customWidth="1"/>
    <col min="2" max="2" width="9.140625" style="6"/>
    <col min="3" max="3" width="13.140625" style="6" bestFit="1" customWidth="1"/>
    <col min="4" max="4" width="20.42578125" style="6" bestFit="1" customWidth="1"/>
    <col min="5" max="5" width="9.140625" style="6"/>
    <col min="6" max="6" width="24.28515625" style="6" bestFit="1" customWidth="1"/>
    <col min="7" max="7" width="13.7109375" style="6" bestFit="1" customWidth="1"/>
    <col min="8" max="8" width="9.140625" style="6"/>
    <col min="9" max="9" width="20.85546875" style="6" bestFit="1" customWidth="1"/>
    <col min="10" max="10" width="14.85546875" style="6" bestFit="1" customWidth="1"/>
    <col min="11" max="11" width="14.42578125" style="6" bestFit="1" customWidth="1"/>
    <col min="12" max="12" width="6.28515625" style="6" bestFit="1" customWidth="1"/>
    <col min="13" max="13" width="9.7109375" style="6" bestFit="1" customWidth="1"/>
    <col min="14" max="14" width="6.85546875" style="6" bestFit="1" customWidth="1"/>
    <col min="15" max="15" width="6.7109375" style="6" bestFit="1" customWidth="1"/>
    <col min="16" max="16" width="9.7109375" style="6" bestFit="1" customWidth="1"/>
    <col min="17" max="17" width="10.5703125" style="6" bestFit="1" customWidth="1"/>
    <col min="18" max="18" width="5.42578125" style="6" bestFit="1" customWidth="1"/>
    <col min="19" max="19" width="4.85546875" style="6" bestFit="1" customWidth="1"/>
    <col min="20" max="20" width="8.140625" style="6" bestFit="1" customWidth="1"/>
    <col min="21" max="21" width="6.28515625" style="6" bestFit="1" customWidth="1"/>
    <col min="22" max="22" width="10.85546875" style="6" bestFit="1" customWidth="1"/>
    <col min="23" max="23" width="7.5703125" style="6" bestFit="1" customWidth="1"/>
    <col min="24" max="24" width="13.140625" style="6" bestFit="1" customWidth="1"/>
    <col min="25" max="25" width="15.85546875" style="6" bestFit="1" customWidth="1"/>
    <col min="26" max="26" width="6.5703125" style="6" bestFit="1" customWidth="1"/>
    <col min="27" max="27" width="6" style="6" bestFit="1" customWidth="1"/>
    <col min="28" max="28" width="7.140625" style="6" bestFit="1" customWidth="1"/>
    <col min="29" max="29" width="6.5703125" style="6" bestFit="1" customWidth="1"/>
    <col min="30" max="30" width="11.28515625" style="6" bestFit="1" customWidth="1"/>
    <col min="31" max="16384" width="9.140625" style="6"/>
  </cols>
  <sheetData>
    <row r="1" spans="1:9" x14ac:dyDescent="0.25">
      <c r="A1" s="32" t="s">
        <v>71</v>
      </c>
    </row>
    <row r="2" spans="1:9" x14ac:dyDescent="0.25">
      <c r="A2" s="32" t="s">
        <v>72</v>
      </c>
    </row>
    <row r="3" spans="1:9" x14ac:dyDescent="0.25">
      <c r="A3" s="32" t="s">
        <v>73</v>
      </c>
    </row>
    <row r="4" spans="1:9" x14ac:dyDescent="0.25">
      <c r="A4" s="32" t="s">
        <v>6</v>
      </c>
    </row>
    <row r="5" spans="1:9" x14ac:dyDescent="0.25">
      <c r="A5" s="32"/>
    </row>
    <row r="6" spans="1:9" ht="18.75" x14ac:dyDescent="0.3">
      <c r="F6" s="11" t="str">
        <f>IF(AND($F$9="Brenda",$G$9=935),"Bom trabalho!"," ")</f>
        <v>Bom trabalho!</v>
      </c>
    </row>
    <row r="7" spans="1:9" x14ac:dyDescent="0.25">
      <c r="F7" s="21" t="s">
        <v>64</v>
      </c>
      <c r="G7" t="s">
        <v>137</v>
      </c>
    </row>
    <row r="8" spans="1:9" ht="18.75" x14ac:dyDescent="0.3">
      <c r="F8" s="22" t="s">
        <v>11</v>
      </c>
      <c r="G8" s="63">
        <v>2000</v>
      </c>
      <c r="I8" s="11"/>
    </row>
    <row r="9" spans="1:9" ht="18.75" x14ac:dyDescent="0.3">
      <c r="F9" s="22" t="s">
        <v>13</v>
      </c>
      <c r="G9" s="63">
        <v>935</v>
      </c>
      <c r="I9" s="11"/>
    </row>
    <row r="10" spans="1:9" x14ac:dyDescent="0.25">
      <c r="F10" s="22" t="s">
        <v>12</v>
      </c>
      <c r="G10" s="63">
        <v>1427</v>
      </c>
    </row>
    <row r="11" spans="1:9" x14ac:dyDescent="0.25">
      <c r="F11" s="22" t="s">
        <v>21</v>
      </c>
      <c r="G11" s="63">
        <v>4362</v>
      </c>
    </row>
    <row r="12" spans="1:9" x14ac:dyDescent="0.25">
      <c r="F12"/>
      <c r="G12"/>
    </row>
    <row r="13" spans="1:9" x14ac:dyDescent="0.25">
      <c r="F13"/>
      <c r="G13"/>
    </row>
    <row r="14" spans="1:9" x14ac:dyDescent="0.25">
      <c r="F14"/>
      <c r="G14"/>
    </row>
    <row r="15" spans="1:9" x14ac:dyDescent="0.25">
      <c r="F15"/>
      <c r="G15"/>
    </row>
    <row r="16" spans="1:9" x14ac:dyDescent="0.25">
      <c r="F16"/>
      <c r="G16"/>
    </row>
    <row r="17" spans="6:7" x14ac:dyDescent="0.25">
      <c r="F17"/>
      <c r="G17"/>
    </row>
    <row r="18" spans="6:7" x14ac:dyDescent="0.25">
      <c r="F18"/>
      <c r="G18"/>
    </row>
    <row r="19" spans="6:7" x14ac:dyDescent="0.25">
      <c r="F19"/>
      <c r="G19"/>
    </row>
    <row r="20" spans="6:7" x14ac:dyDescent="0.25">
      <c r="F20"/>
      <c r="G20"/>
    </row>
    <row r="21" spans="6:7" x14ac:dyDescent="0.25">
      <c r="F21"/>
      <c r="G21"/>
    </row>
    <row r="22" spans="6:7" x14ac:dyDescent="0.25">
      <c r="F22"/>
      <c r="G22"/>
    </row>
    <row r="23" spans="6:7" x14ac:dyDescent="0.25">
      <c r="F23"/>
      <c r="G23"/>
    </row>
    <row r="24" spans="6:7" x14ac:dyDescent="0.25">
      <c r="F24"/>
      <c r="G24"/>
    </row>
    <row r="25" spans="6:7" x14ac:dyDescent="0.25">
      <c r="F25"/>
      <c r="G25"/>
    </row>
    <row r="26" spans="6:7" x14ac:dyDescent="0.25">
      <c r="F26"/>
      <c r="G26"/>
    </row>
    <row r="27" spans="6:7" x14ac:dyDescent="0.25">
      <c r="F27"/>
      <c r="G27"/>
    </row>
    <row r="28" spans="6:7" x14ac:dyDescent="0.25">
      <c r="F28"/>
      <c r="G28"/>
    </row>
    <row r="29" spans="6:7" x14ac:dyDescent="0.25">
      <c r="F29"/>
      <c r="G29"/>
    </row>
    <row r="30" spans="6:7" x14ac:dyDescent="0.25">
      <c r="F30"/>
      <c r="G30"/>
    </row>
    <row r="31" spans="6:7" x14ac:dyDescent="0.25">
      <c r="F31"/>
      <c r="G31"/>
    </row>
    <row r="100" spans="2:5" x14ac:dyDescent="0.25">
      <c r="B100" s="7" t="s">
        <v>9</v>
      </c>
      <c r="C100" s="7" t="s">
        <v>10</v>
      </c>
      <c r="D100" s="7" t="s">
        <v>14</v>
      </c>
      <c r="E100" s="7" t="s">
        <v>20</v>
      </c>
    </row>
    <row r="101" spans="2:5" x14ac:dyDescent="0.25">
      <c r="B101" s="49">
        <v>42752</v>
      </c>
      <c r="C101" s="8" t="s">
        <v>11</v>
      </c>
      <c r="D101" s="8" t="s">
        <v>19</v>
      </c>
      <c r="E101" s="64">
        <v>1000</v>
      </c>
    </row>
    <row r="102" spans="2:5" x14ac:dyDescent="0.25">
      <c r="B102" s="49">
        <v>42752</v>
      </c>
      <c r="C102" s="8" t="s">
        <v>11</v>
      </c>
      <c r="D102" s="8" t="s">
        <v>46</v>
      </c>
      <c r="E102" s="64">
        <v>500</v>
      </c>
    </row>
    <row r="103" spans="2:5" x14ac:dyDescent="0.25">
      <c r="B103" s="50">
        <v>42752</v>
      </c>
      <c r="C103" s="8" t="s">
        <v>11</v>
      </c>
      <c r="D103" s="8" t="s">
        <v>47</v>
      </c>
      <c r="E103" s="64">
        <v>500</v>
      </c>
    </row>
    <row r="104" spans="2:5" x14ac:dyDescent="0.25">
      <c r="B104" s="49">
        <v>42786</v>
      </c>
      <c r="C104" s="8" t="s">
        <v>13</v>
      </c>
      <c r="D104" s="8" t="s">
        <v>18</v>
      </c>
      <c r="E104" s="64">
        <v>20</v>
      </c>
    </row>
    <row r="105" spans="2:5" x14ac:dyDescent="0.25">
      <c r="B105" s="49">
        <v>42791</v>
      </c>
      <c r="C105" s="8" t="s">
        <v>13</v>
      </c>
      <c r="D105" s="8" t="s">
        <v>17</v>
      </c>
      <c r="E105" s="64">
        <v>125</v>
      </c>
    </row>
    <row r="106" spans="2:5" x14ac:dyDescent="0.25">
      <c r="B106" s="49">
        <v>42756</v>
      </c>
      <c r="C106" s="8" t="s">
        <v>13</v>
      </c>
      <c r="D106" s="8" t="s">
        <v>45</v>
      </c>
      <c r="E106" s="64">
        <v>250</v>
      </c>
    </row>
    <row r="107" spans="2:5" x14ac:dyDescent="0.25">
      <c r="B107" s="49">
        <v>42786</v>
      </c>
      <c r="C107" s="8" t="s">
        <v>13</v>
      </c>
      <c r="D107" s="8" t="s">
        <v>48</v>
      </c>
      <c r="E107" s="64">
        <v>20</v>
      </c>
    </row>
    <row r="108" spans="2:5" x14ac:dyDescent="0.25">
      <c r="B108" s="49">
        <v>42791</v>
      </c>
      <c r="C108" s="8" t="s">
        <v>13</v>
      </c>
      <c r="D108" s="8" t="s">
        <v>49</v>
      </c>
      <c r="E108" s="64">
        <v>125</v>
      </c>
    </row>
    <row r="109" spans="2:5" x14ac:dyDescent="0.25">
      <c r="B109" s="50">
        <v>42756</v>
      </c>
      <c r="C109" s="8" t="s">
        <v>13</v>
      </c>
      <c r="D109" s="8" t="s">
        <v>50</v>
      </c>
      <c r="E109" s="64">
        <v>250</v>
      </c>
    </row>
    <row r="110" spans="2:5" x14ac:dyDescent="0.25">
      <c r="B110" s="50">
        <v>42786</v>
      </c>
      <c r="C110" s="8" t="s">
        <v>13</v>
      </c>
      <c r="D110" s="8" t="s">
        <v>51</v>
      </c>
      <c r="E110" s="64">
        <v>20</v>
      </c>
    </row>
    <row r="111" spans="2:5" x14ac:dyDescent="0.25">
      <c r="B111" s="50">
        <v>42791</v>
      </c>
      <c r="C111" s="8" t="s">
        <v>13</v>
      </c>
      <c r="D111" s="8" t="s">
        <v>52</v>
      </c>
      <c r="E111" s="64">
        <v>125</v>
      </c>
    </row>
    <row r="112" spans="2:5" x14ac:dyDescent="0.25">
      <c r="B112" s="49">
        <v>42736</v>
      </c>
      <c r="C112" s="8" t="s">
        <v>12</v>
      </c>
      <c r="D112" s="8" t="s">
        <v>53</v>
      </c>
      <c r="E112" s="64">
        <v>74</v>
      </c>
    </row>
    <row r="113" spans="2:5" x14ac:dyDescent="0.25">
      <c r="B113" s="49">
        <v>42750</v>
      </c>
      <c r="C113" s="8" t="s">
        <v>12</v>
      </c>
      <c r="D113" s="8" t="s">
        <v>16</v>
      </c>
      <c r="E113" s="64">
        <v>235</v>
      </c>
    </row>
    <row r="114" spans="2:5" x14ac:dyDescent="0.25">
      <c r="B114" s="49">
        <v>42756</v>
      </c>
      <c r="C114" s="8" t="s">
        <v>12</v>
      </c>
      <c r="D114" s="8" t="s">
        <v>54</v>
      </c>
      <c r="E114" s="64">
        <v>125</v>
      </c>
    </row>
    <row r="115" spans="2:5" x14ac:dyDescent="0.25">
      <c r="B115" s="49">
        <v>42768</v>
      </c>
      <c r="C115" s="8" t="s">
        <v>12</v>
      </c>
      <c r="D115" s="8" t="s">
        <v>16</v>
      </c>
      <c r="E115" s="64">
        <v>235</v>
      </c>
    </row>
    <row r="116" spans="2:5" x14ac:dyDescent="0.25">
      <c r="B116" s="49">
        <v>42736</v>
      </c>
      <c r="C116" s="8" t="s">
        <v>12</v>
      </c>
      <c r="D116" s="8" t="s">
        <v>55</v>
      </c>
      <c r="E116" s="64">
        <v>74</v>
      </c>
    </row>
    <row r="117" spans="2:5" x14ac:dyDescent="0.25">
      <c r="B117" s="49">
        <v>42750</v>
      </c>
      <c r="C117" s="8" t="s">
        <v>12</v>
      </c>
      <c r="D117" s="8" t="s">
        <v>56</v>
      </c>
      <c r="E117" s="64">
        <v>70</v>
      </c>
    </row>
    <row r="118" spans="2:5" x14ac:dyDescent="0.25">
      <c r="B118" s="49">
        <v>42768</v>
      </c>
      <c r="C118" s="8" t="s">
        <v>12</v>
      </c>
      <c r="D118" s="8" t="s">
        <v>57</v>
      </c>
      <c r="E118" s="64">
        <v>235</v>
      </c>
    </row>
    <row r="119" spans="2:5" x14ac:dyDescent="0.25">
      <c r="B119" s="50">
        <v>42736</v>
      </c>
      <c r="C119" s="8" t="s">
        <v>12</v>
      </c>
      <c r="D119" s="8" t="s">
        <v>58</v>
      </c>
      <c r="E119" s="64">
        <v>74</v>
      </c>
    </row>
    <row r="120" spans="2:5" x14ac:dyDescent="0.25">
      <c r="B120" s="50">
        <v>42750</v>
      </c>
      <c r="C120" s="8" t="s">
        <v>12</v>
      </c>
      <c r="D120" s="8" t="s">
        <v>59</v>
      </c>
      <c r="E120" s="64">
        <v>70</v>
      </c>
    </row>
    <row r="121" spans="2:5" x14ac:dyDescent="0.25">
      <c r="B121" s="50">
        <v>42768</v>
      </c>
      <c r="C121" s="8" t="s">
        <v>12</v>
      </c>
      <c r="D121" s="8" t="s">
        <v>60</v>
      </c>
      <c r="E121" s="64">
        <v>235</v>
      </c>
    </row>
  </sheetData>
  <pageMargins left="0.7" right="0.7" top="0.75" bottom="0.75" header="0.3" footer="0.3"/>
  <pageSetup paperSize="9" orientation="landscape" r:id="rId2"/>
  <drawing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M107"/>
  <sheetViews>
    <sheetView showGridLines="0" workbookViewId="0"/>
  </sheetViews>
  <sheetFormatPr defaultColWidth="9.140625" defaultRowHeight="15" x14ac:dyDescent="0.25"/>
  <cols>
    <col min="1" max="1" width="9.7109375" style="5" bestFit="1" customWidth="1"/>
    <col min="2" max="2" width="18" style="6" bestFit="1" customWidth="1"/>
    <col min="3" max="3" width="19.5703125" style="6" customWidth="1"/>
    <col min="4" max="4" width="16.28515625" style="6" customWidth="1"/>
    <col min="5" max="6" width="10.7109375" style="6" customWidth="1"/>
    <col min="7" max="7" width="17.28515625" style="6" customWidth="1"/>
    <col min="8" max="11" width="10.7109375" style="6" customWidth="1"/>
    <col min="12" max="12" width="21.42578125" style="6" customWidth="1"/>
    <col min="13" max="13" width="10.7109375" style="6" customWidth="1"/>
    <col min="14" max="47" width="9.140625" style="6" customWidth="1"/>
    <col min="48" max="16384" width="9.140625" style="6"/>
  </cols>
  <sheetData>
    <row r="1" spans="1:13" x14ac:dyDescent="0.25">
      <c r="A1" s="32" t="s">
        <v>74</v>
      </c>
    </row>
    <row r="2" spans="1:13" x14ac:dyDescent="0.25">
      <c r="A2" s="32" t="s">
        <v>75</v>
      </c>
    </row>
    <row r="3" spans="1:13" ht="14.45" customHeight="1" x14ac:dyDescent="0.25">
      <c r="A3" s="44" t="s">
        <v>144</v>
      </c>
    </row>
    <row r="4" spans="1:13" x14ac:dyDescent="0.25">
      <c r="A4" s="32" t="s">
        <v>6</v>
      </c>
    </row>
    <row r="5" spans="1:13" x14ac:dyDescent="0.25">
      <c r="A5" s="32"/>
    </row>
    <row r="12" spans="1:13" ht="18.75" x14ac:dyDescent="0.3">
      <c r="C12" s="11" t="str">
        <f>IF(AND($C$16=398,$D$15="Jan"),"Ótimo trabalho!"," ")</f>
        <v xml:space="preserve"> </v>
      </c>
    </row>
    <row r="13" spans="1:13" x14ac:dyDescent="0.25">
      <c r="B13" s="21" t="s">
        <v>137</v>
      </c>
      <c r="C13" s="21" t="s">
        <v>81</v>
      </c>
      <c r="D13"/>
      <c r="E13"/>
      <c r="F13"/>
      <c r="G13"/>
      <c r="H13"/>
      <c r="I13"/>
      <c r="J13"/>
      <c r="K13"/>
      <c r="L13"/>
      <c r="M13"/>
    </row>
    <row r="14" spans="1:13" x14ac:dyDescent="0.25">
      <c r="B14"/>
      <c r="C14" t="s">
        <v>16</v>
      </c>
      <c r="D14"/>
      <c r="E14"/>
      <c r="F14"/>
      <c r="G14" t="s">
        <v>133</v>
      </c>
      <c r="H14" t="s">
        <v>82</v>
      </c>
      <c r="I14"/>
      <c r="J14"/>
      <c r="K14"/>
      <c r="L14" t="s">
        <v>134</v>
      </c>
      <c r="M14" t="s">
        <v>21</v>
      </c>
    </row>
    <row r="15" spans="1:13" x14ac:dyDescent="0.25">
      <c r="B15" s="21" t="s">
        <v>64</v>
      </c>
      <c r="C15" t="s">
        <v>77</v>
      </c>
      <c r="D15" t="s">
        <v>78</v>
      </c>
      <c r="E15" t="s">
        <v>79</v>
      </c>
      <c r="F15" t="s">
        <v>80</v>
      </c>
      <c r="G15"/>
      <c r="H15" t="s">
        <v>77</v>
      </c>
      <c r="I15" t="s">
        <v>78</v>
      </c>
      <c r="J15" t="s">
        <v>79</v>
      </c>
      <c r="K15" t="s">
        <v>80</v>
      </c>
      <c r="L15"/>
      <c r="M15"/>
    </row>
    <row r="16" spans="1:13" x14ac:dyDescent="0.25">
      <c r="B16" s="22" t="s">
        <v>13</v>
      </c>
      <c r="C16" s="63">
        <v>74</v>
      </c>
      <c r="D16" s="63">
        <v>74</v>
      </c>
      <c r="E16" s="63">
        <v>125</v>
      </c>
      <c r="F16" s="63">
        <v>125</v>
      </c>
      <c r="G16" s="63">
        <v>398</v>
      </c>
      <c r="H16" s="63"/>
      <c r="I16" s="63"/>
      <c r="J16" s="63"/>
      <c r="K16" s="63"/>
      <c r="L16" s="63"/>
      <c r="M16" s="63">
        <v>398</v>
      </c>
    </row>
    <row r="17" spans="2:13" x14ac:dyDescent="0.25">
      <c r="B17" s="22" t="s">
        <v>11</v>
      </c>
      <c r="C17" s="63">
        <v>235</v>
      </c>
      <c r="D17" s="63">
        <v>235</v>
      </c>
      <c r="E17" s="63">
        <v>235</v>
      </c>
      <c r="F17" s="63">
        <v>74</v>
      </c>
      <c r="G17" s="63">
        <v>779</v>
      </c>
      <c r="H17" s="63"/>
      <c r="I17" s="63"/>
      <c r="J17" s="63"/>
      <c r="K17" s="63"/>
      <c r="L17" s="63"/>
      <c r="M17" s="63">
        <v>779</v>
      </c>
    </row>
    <row r="18" spans="2:13" x14ac:dyDescent="0.25">
      <c r="B18" s="22" t="s">
        <v>12</v>
      </c>
      <c r="C18" s="63"/>
      <c r="D18" s="63"/>
      <c r="E18" s="63"/>
      <c r="F18" s="63"/>
      <c r="G18" s="63"/>
      <c r="H18" s="63">
        <v>1000</v>
      </c>
      <c r="I18" s="63">
        <v>1000</v>
      </c>
      <c r="J18" s="63">
        <v>20</v>
      </c>
      <c r="K18" s="63">
        <v>70</v>
      </c>
      <c r="L18" s="63">
        <v>2090</v>
      </c>
      <c r="M18" s="63">
        <v>2090</v>
      </c>
    </row>
    <row r="19" spans="2:13" x14ac:dyDescent="0.25">
      <c r="B19" s="22" t="s">
        <v>21</v>
      </c>
      <c r="C19" s="63">
        <v>309</v>
      </c>
      <c r="D19" s="63">
        <v>309</v>
      </c>
      <c r="E19" s="63">
        <v>360</v>
      </c>
      <c r="F19" s="63">
        <v>199</v>
      </c>
      <c r="G19" s="63">
        <v>1177</v>
      </c>
      <c r="H19" s="63">
        <v>1000</v>
      </c>
      <c r="I19" s="63">
        <v>1000</v>
      </c>
      <c r="J19" s="63">
        <v>20</v>
      </c>
      <c r="K19" s="63">
        <v>70</v>
      </c>
      <c r="L19" s="63">
        <v>2090</v>
      </c>
      <c r="M19" s="63">
        <v>3267</v>
      </c>
    </row>
    <row r="20" spans="2:13" ht="18.75" x14ac:dyDescent="0.3">
      <c r="C20" s="11"/>
    </row>
    <row r="21" spans="2:13" ht="18.75" x14ac:dyDescent="0.3">
      <c r="B21" s="11"/>
    </row>
    <row r="23" spans="2:13" ht="18.75" x14ac:dyDescent="0.3">
      <c r="B23" s="11"/>
    </row>
    <row r="24" spans="2:13" ht="18.75" x14ac:dyDescent="0.3">
      <c r="B24" s="11"/>
    </row>
    <row r="95" spans="2:5" x14ac:dyDescent="0.25">
      <c r="B95" s="6" t="s">
        <v>76</v>
      </c>
      <c r="C95" s="6" t="s">
        <v>10</v>
      </c>
      <c r="D95" s="6" t="s">
        <v>14</v>
      </c>
      <c r="E95" s="6" t="s">
        <v>20</v>
      </c>
    </row>
    <row r="96" spans="2:5" x14ac:dyDescent="0.25">
      <c r="B96" s="6" t="s">
        <v>77</v>
      </c>
      <c r="C96" s="6" t="s">
        <v>13</v>
      </c>
      <c r="D96" s="6" t="s">
        <v>16</v>
      </c>
      <c r="E96" s="67">
        <v>74</v>
      </c>
    </row>
    <row r="97" spans="2:13" x14ac:dyDescent="0.25">
      <c r="B97" s="6" t="s">
        <v>77</v>
      </c>
      <c r="C97" s="6" t="s">
        <v>11</v>
      </c>
      <c r="D97" s="6" t="s">
        <v>16</v>
      </c>
      <c r="E97" s="67">
        <v>235</v>
      </c>
    </row>
    <row r="98" spans="2:13" x14ac:dyDescent="0.25">
      <c r="B98" s="6" t="s">
        <v>77</v>
      </c>
      <c r="C98" s="6" t="s">
        <v>12</v>
      </c>
      <c r="D98" s="6" t="s">
        <v>82</v>
      </c>
      <c r="E98" s="67">
        <v>1000</v>
      </c>
    </row>
    <row r="99" spans="2:13" x14ac:dyDescent="0.25">
      <c r="B99" s="6" t="s">
        <v>78</v>
      </c>
      <c r="C99" s="6" t="s">
        <v>13</v>
      </c>
      <c r="D99" s="6" t="s">
        <v>16</v>
      </c>
      <c r="E99" s="67">
        <v>74</v>
      </c>
    </row>
    <row r="100" spans="2:13" x14ac:dyDescent="0.25">
      <c r="B100" s="6" t="s">
        <v>78</v>
      </c>
      <c r="C100" s="6" t="s">
        <v>11</v>
      </c>
      <c r="D100" s="6" t="s">
        <v>16</v>
      </c>
      <c r="E100" s="67">
        <v>235</v>
      </c>
    </row>
    <row r="101" spans="2:13" x14ac:dyDescent="0.25">
      <c r="B101" s="6" t="s">
        <v>78</v>
      </c>
      <c r="C101" s="6" t="s">
        <v>12</v>
      </c>
      <c r="D101" s="6" t="s">
        <v>82</v>
      </c>
      <c r="E101" s="67">
        <v>1000</v>
      </c>
    </row>
    <row r="102" spans="2:13" x14ac:dyDescent="0.25">
      <c r="B102" s="6" t="s">
        <v>79</v>
      </c>
      <c r="C102" s="6" t="s">
        <v>13</v>
      </c>
      <c r="D102" s="6" t="s">
        <v>16</v>
      </c>
      <c r="E102" s="67">
        <v>125</v>
      </c>
    </row>
    <row r="103" spans="2:13" x14ac:dyDescent="0.25">
      <c r="B103" s="6" t="s">
        <v>79</v>
      </c>
      <c r="C103" s="6" t="s">
        <v>11</v>
      </c>
      <c r="D103" s="6" t="s">
        <v>16</v>
      </c>
      <c r="E103" s="67">
        <v>235</v>
      </c>
    </row>
    <row r="104" spans="2:13" x14ac:dyDescent="0.25">
      <c r="B104" s="6" t="s">
        <v>79</v>
      </c>
      <c r="C104" s="6" t="s">
        <v>12</v>
      </c>
      <c r="D104" s="6" t="s">
        <v>82</v>
      </c>
      <c r="E104" s="67">
        <v>20</v>
      </c>
    </row>
    <row r="105" spans="2:13" x14ac:dyDescent="0.25">
      <c r="B105" s="6" t="s">
        <v>80</v>
      </c>
      <c r="C105" s="6" t="s">
        <v>13</v>
      </c>
      <c r="D105" s="6" t="s">
        <v>16</v>
      </c>
      <c r="E105" s="67">
        <v>125</v>
      </c>
    </row>
    <row r="106" spans="2:13" x14ac:dyDescent="0.25">
      <c r="B106" s="6" t="s">
        <v>80</v>
      </c>
      <c r="C106" s="6" t="s">
        <v>11</v>
      </c>
      <c r="D106" s="6" t="s">
        <v>16</v>
      </c>
      <c r="E106" s="67">
        <v>74</v>
      </c>
    </row>
    <row r="107" spans="2:13" x14ac:dyDescent="0.25">
      <c r="B107" s="6" t="s">
        <v>80</v>
      </c>
      <c r="C107" s="6" t="s">
        <v>12</v>
      </c>
      <c r="D107" s="6" t="s">
        <v>82</v>
      </c>
      <c r="E107" s="67">
        <v>70</v>
      </c>
      <c r="M107" s="24"/>
    </row>
  </sheetData>
  <pageMargins left="0.7" right="0.7" top="0.75" bottom="0.75" header="0.3" footer="0.3"/>
  <pageSetup paperSize="9" orientation="landscape" r:id="rId2"/>
  <drawing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3"/>
  <dimension ref="A1:E146"/>
  <sheetViews>
    <sheetView showGridLines="0" zoomScaleNormal="100" workbookViewId="0"/>
  </sheetViews>
  <sheetFormatPr defaultColWidth="9.140625" defaultRowHeight="15" x14ac:dyDescent="0.25"/>
  <cols>
    <col min="1" max="1" width="11.28515625" style="5" bestFit="1" customWidth="1"/>
    <col min="2" max="2" width="10.85546875" style="6" bestFit="1" customWidth="1"/>
    <col min="3" max="3" width="19.28515625" style="6" bestFit="1" customWidth="1"/>
    <col min="4" max="4" width="22" style="6" bestFit="1" customWidth="1"/>
    <col min="5" max="5" width="14.85546875" style="6" bestFit="1" customWidth="1"/>
    <col min="6" max="6" width="16" style="6" bestFit="1" customWidth="1"/>
    <col min="7" max="7" width="20.85546875" style="6" bestFit="1" customWidth="1"/>
    <col min="8" max="8" width="14.85546875" style="6" bestFit="1" customWidth="1"/>
    <col min="9" max="28" width="9.140625" style="6" customWidth="1"/>
    <col min="29" max="16384" width="9.140625" style="6"/>
  </cols>
  <sheetData>
    <row r="1" spans="1:5" x14ac:dyDescent="0.25">
      <c r="A1" s="32" t="s">
        <v>83</v>
      </c>
    </row>
    <row r="2" spans="1:5" x14ac:dyDescent="0.25">
      <c r="A2" s="32" t="s">
        <v>143</v>
      </c>
    </row>
    <row r="3" spans="1:5" x14ac:dyDescent="0.25">
      <c r="A3" s="45" t="s">
        <v>84</v>
      </c>
    </row>
    <row r="4" spans="1:5" x14ac:dyDescent="0.25">
      <c r="A4" s="32" t="s">
        <v>6</v>
      </c>
    </row>
    <row r="5" spans="1:5" x14ac:dyDescent="0.25">
      <c r="A5" s="32"/>
    </row>
    <row r="8" spans="1:5" x14ac:dyDescent="0.25">
      <c r="D8" s="21" t="s">
        <v>64</v>
      </c>
      <c r="E8" t="s">
        <v>137</v>
      </c>
    </row>
    <row r="9" spans="1:5" x14ac:dyDescent="0.25">
      <c r="D9" s="22" t="s">
        <v>89</v>
      </c>
      <c r="E9" s="54">
        <v>5425</v>
      </c>
    </row>
    <row r="10" spans="1:5" x14ac:dyDescent="0.25">
      <c r="D10" s="23" t="s">
        <v>12</v>
      </c>
      <c r="E10" s="54">
        <v>5425</v>
      </c>
    </row>
    <row r="11" spans="1:5" x14ac:dyDescent="0.25">
      <c r="D11" s="31" t="s">
        <v>90</v>
      </c>
      <c r="E11" s="54">
        <v>1272</v>
      </c>
    </row>
    <row r="12" spans="1:5" x14ac:dyDescent="0.25">
      <c r="D12" s="31" t="s">
        <v>91</v>
      </c>
      <c r="E12" s="54">
        <v>3220</v>
      </c>
    </row>
    <row r="13" spans="1:5" x14ac:dyDescent="0.25">
      <c r="D13" s="31" t="s">
        <v>82</v>
      </c>
      <c r="E13" s="54">
        <v>933</v>
      </c>
    </row>
    <row r="14" spans="1:5" x14ac:dyDescent="0.25">
      <c r="D14" s="22" t="s">
        <v>87</v>
      </c>
      <c r="E14" s="54">
        <v>4760</v>
      </c>
    </row>
    <row r="15" spans="1:5" x14ac:dyDescent="0.25">
      <c r="D15" s="23" t="s">
        <v>11</v>
      </c>
      <c r="E15" s="54">
        <v>4760</v>
      </c>
    </row>
    <row r="16" spans="1:5" x14ac:dyDescent="0.25">
      <c r="D16" s="31" t="s">
        <v>90</v>
      </c>
      <c r="E16" s="54">
        <v>1040</v>
      </c>
    </row>
    <row r="17" spans="4:5" x14ac:dyDescent="0.25">
      <c r="D17" s="31" t="s">
        <v>91</v>
      </c>
      <c r="E17" s="54">
        <v>2400</v>
      </c>
    </row>
    <row r="18" spans="4:5" x14ac:dyDescent="0.25">
      <c r="D18" s="31" t="s">
        <v>82</v>
      </c>
      <c r="E18" s="54">
        <v>1320</v>
      </c>
    </row>
    <row r="19" spans="4:5" x14ac:dyDescent="0.25">
      <c r="D19" s="22" t="s">
        <v>88</v>
      </c>
      <c r="E19" s="54">
        <v>3473</v>
      </c>
    </row>
    <row r="20" spans="4:5" x14ac:dyDescent="0.25">
      <c r="D20" s="23" t="s">
        <v>12</v>
      </c>
      <c r="E20" s="54">
        <v>3473</v>
      </c>
    </row>
    <row r="21" spans="4:5" x14ac:dyDescent="0.25">
      <c r="D21" s="31" t="s">
        <v>90</v>
      </c>
      <c r="E21" s="54">
        <v>1080</v>
      </c>
    </row>
    <row r="22" spans="4:5" x14ac:dyDescent="0.25">
      <c r="D22" s="31" t="s">
        <v>91</v>
      </c>
      <c r="E22" s="54">
        <v>1260</v>
      </c>
    </row>
    <row r="23" spans="4:5" x14ac:dyDescent="0.25">
      <c r="D23" s="31" t="s">
        <v>82</v>
      </c>
      <c r="E23" s="54">
        <v>1133</v>
      </c>
    </row>
    <row r="24" spans="4:5" x14ac:dyDescent="0.25">
      <c r="D24" s="22" t="s">
        <v>86</v>
      </c>
      <c r="E24" s="54">
        <v>4100</v>
      </c>
    </row>
    <row r="25" spans="4:5" x14ac:dyDescent="0.25">
      <c r="D25" s="23" t="s">
        <v>11</v>
      </c>
      <c r="E25" s="54">
        <v>4100</v>
      </c>
    </row>
    <row r="26" spans="4:5" x14ac:dyDescent="0.25">
      <c r="D26" s="31" t="s">
        <v>90</v>
      </c>
      <c r="E26" s="54">
        <v>1030</v>
      </c>
    </row>
    <row r="27" spans="4:5" x14ac:dyDescent="0.25">
      <c r="D27" s="31" t="s">
        <v>91</v>
      </c>
      <c r="E27" s="54">
        <v>1420</v>
      </c>
    </row>
    <row r="28" spans="4:5" x14ac:dyDescent="0.25">
      <c r="D28" s="31" t="s">
        <v>82</v>
      </c>
      <c r="E28" s="54">
        <v>1650</v>
      </c>
    </row>
    <row r="29" spans="4:5" x14ac:dyDescent="0.25">
      <c r="D29" s="22" t="s">
        <v>21</v>
      </c>
      <c r="E29" s="54">
        <v>17758</v>
      </c>
    </row>
    <row r="98" spans="2:5" x14ac:dyDescent="0.25">
      <c r="B98" s="6" t="s">
        <v>10</v>
      </c>
      <c r="C98" s="6" t="s">
        <v>85</v>
      </c>
      <c r="D98" s="6" t="s">
        <v>14</v>
      </c>
      <c r="E98" s="14" t="s">
        <v>20</v>
      </c>
    </row>
    <row r="99" spans="2:5" x14ac:dyDescent="0.25">
      <c r="B99" s="6" t="s">
        <v>11</v>
      </c>
      <c r="C99" s="6" t="s">
        <v>86</v>
      </c>
      <c r="D99" s="6" t="s">
        <v>90</v>
      </c>
      <c r="E99" s="67">
        <v>300</v>
      </c>
    </row>
    <row r="100" spans="2:5" x14ac:dyDescent="0.25">
      <c r="B100" s="6" t="s">
        <v>11</v>
      </c>
      <c r="C100" s="6" t="s">
        <v>86</v>
      </c>
      <c r="D100" s="6" t="s">
        <v>91</v>
      </c>
      <c r="E100" s="67">
        <v>200</v>
      </c>
    </row>
    <row r="101" spans="2:5" x14ac:dyDescent="0.25">
      <c r="B101" s="6" t="s">
        <v>11</v>
      </c>
      <c r="C101" s="6" t="s">
        <v>86</v>
      </c>
      <c r="D101" s="6" t="s">
        <v>82</v>
      </c>
      <c r="E101" s="67">
        <v>400</v>
      </c>
    </row>
    <row r="102" spans="2:5" x14ac:dyDescent="0.25">
      <c r="B102" s="6" t="s">
        <v>11</v>
      </c>
      <c r="C102" s="6" t="s">
        <v>86</v>
      </c>
      <c r="D102" s="6" t="s">
        <v>90</v>
      </c>
      <c r="E102" s="67">
        <v>300</v>
      </c>
    </row>
    <row r="103" spans="2:5" x14ac:dyDescent="0.25">
      <c r="B103" s="6" t="s">
        <v>11</v>
      </c>
      <c r="C103" s="6" t="s">
        <v>86</v>
      </c>
      <c r="D103" s="6" t="s">
        <v>91</v>
      </c>
      <c r="E103" s="67">
        <v>800</v>
      </c>
    </row>
    <row r="104" spans="2:5" x14ac:dyDescent="0.25">
      <c r="B104" s="6" t="s">
        <v>11</v>
      </c>
      <c r="C104" s="6" t="s">
        <v>86</v>
      </c>
      <c r="D104" s="6" t="s">
        <v>82</v>
      </c>
      <c r="E104" s="67">
        <v>400</v>
      </c>
    </row>
    <row r="105" spans="2:5" x14ac:dyDescent="0.25">
      <c r="B105" s="6" t="s">
        <v>11</v>
      </c>
      <c r="C105" s="6" t="s">
        <v>86</v>
      </c>
      <c r="D105" s="6" t="s">
        <v>90</v>
      </c>
      <c r="E105" s="67">
        <v>200</v>
      </c>
    </row>
    <row r="106" spans="2:5" x14ac:dyDescent="0.25">
      <c r="B106" s="6" t="s">
        <v>11</v>
      </c>
      <c r="C106" s="6" t="s">
        <v>86</v>
      </c>
      <c r="D106" s="6" t="s">
        <v>91</v>
      </c>
      <c r="E106" s="67">
        <v>300</v>
      </c>
    </row>
    <row r="107" spans="2:5" x14ac:dyDescent="0.25">
      <c r="B107" s="6" t="s">
        <v>11</v>
      </c>
      <c r="C107" s="6" t="s">
        <v>86</v>
      </c>
      <c r="D107" s="6" t="s">
        <v>82</v>
      </c>
      <c r="E107" s="67">
        <v>450</v>
      </c>
    </row>
    <row r="108" spans="2:5" x14ac:dyDescent="0.25">
      <c r="B108" s="6" t="s">
        <v>11</v>
      </c>
      <c r="C108" s="6" t="s">
        <v>86</v>
      </c>
      <c r="D108" s="6" t="s">
        <v>90</v>
      </c>
      <c r="E108" s="67">
        <v>230</v>
      </c>
    </row>
    <row r="109" spans="2:5" x14ac:dyDescent="0.25">
      <c r="B109" s="6" t="s">
        <v>11</v>
      </c>
      <c r="C109" s="6" t="s">
        <v>86</v>
      </c>
      <c r="D109" s="6" t="s">
        <v>91</v>
      </c>
      <c r="E109" s="67">
        <v>120</v>
      </c>
    </row>
    <row r="110" spans="2:5" x14ac:dyDescent="0.25">
      <c r="B110" s="6" t="s">
        <v>11</v>
      </c>
      <c r="C110" s="6" t="s">
        <v>86</v>
      </c>
      <c r="D110" s="6" t="s">
        <v>82</v>
      </c>
      <c r="E110" s="67">
        <v>400</v>
      </c>
    </row>
    <row r="111" spans="2:5" x14ac:dyDescent="0.25">
      <c r="B111" s="6" t="s">
        <v>11</v>
      </c>
      <c r="C111" s="6" t="s">
        <v>87</v>
      </c>
      <c r="D111" s="6" t="s">
        <v>90</v>
      </c>
      <c r="E111" s="67">
        <v>210</v>
      </c>
    </row>
    <row r="112" spans="2:5" x14ac:dyDescent="0.25">
      <c r="B112" s="6" t="s">
        <v>11</v>
      </c>
      <c r="C112" s="6" t="s">
        <v>87</v>
      </c>
      <c r="D112" s="6" t="s">
        <v>91</v>
      </c>
      <c r="E112" s="67">
        <v>300</v>
      </c>
    </row>
    <row r="113" spans="2:5" x14ac:dyDescent="0.25">
      <c r="B113" s="6" t="s">
        <v>11</v>
      </c>
      <c r="C113" s="6" t="s">
        <v>87</v>
      </c>
      <c r="D113" s="6" t="s">
        <v>82</v>
      </c>
      <c r="E113" s="67">
        <v>400</v>
      </c>
    </row>
    <row r="114" spans="2:5" x14ac:dyDescent="0.25">
      <c r="B114" s="6" t="s">
        <v>11</v>
      </c>
      <c r="C114" s="6" t="s">
        <v>87</v>
      </c>
      <c r="D114" s="6" t="s">
        <v>90</v>
      </c>
      <c r="E114" s="67">
        <v>230</v>
      </c>
    </row>
    <row r="115" spans="2:5" x14ac:dyDescent="0.25">
      <c r="B115" s="6" t="s">
        <v>11</v>
      </c>
      <c r="C115" s="6" t="s">
        <v>87</v>
      </c>
      <c r="D115" s="6" t="s">
        <v>91</v>
      </c>
      <c r="E115" s="67">
        <v>900</v>
      </c>
    </row>
    <row r="116" spans="2:5" x14ac:dyDescent="0.25">
      <c r="B116" s="6" t="s">
        <v>11</v>
      </c>
      <c r="C116" s="6" t="s">
        <v>87</v>
      </c>
      <c r="D116" s="6" t="s">
        <v>82</v>
      </c>
      <c r="E116" s="67">
        <v>300</v>
      </c>
    </row>
    <row r="117" spans="2:5" x14ac:dyDescent="0.25">
      <c r="B117" s="6" t="s">
        <v>11</v>
      </c>
      <c r="C117" s="6" t="s">
        <v>87</v>
      </c>
      <c r="D117" s="6" t="s">
        <v>90</v>
      </c>
      <c r="E117" s="67">
        <v>200</v>
      </c>
    </row>
    <row r="118" spans="2:5" x14ac:dyDescent="0.25">
      <c r="B118" s="6" t="s">
        <v>11</v>
      </c>
      <c r="C118" s="6" t="s">
        <v>87</v>
      </c>
      <c r="D118" s="6" t="s">
        <v>91</v>
      </c>
      <c r="E118" s="67">
        <v>1000</v>
      </c>
    </row>
    <row r="119" spans="2:5" x14ac:dyDescent="0.25">
      <c r="B119" s="6" t="s">
        <v>11</v>
      </c>
      <c r="C119" s="6" t="s">
        <v>87</v>
      </c>
      <c r="D119" s="6" t="s">
        <v>82</v>
      </c>
      <c r="E119" s="67">
        <v>220</v>
      </c>
    </row>
    <row r="120" spans="2:5" x14ac:dyDescent="0.25">
      <c r="B120" s="6" t="s">
        <v>11</v>
      </c>
      <c r="C120" s="6" t="s">
        <v>87</v>
      </c>
      <c r="D120" s="6" t="s">
        <v>90</v>
      </c>
      <c r="E120" s="67">
        <v>400</v>
      </c>
    </row>
    <row r="121" spans="2:5" x14ac:dyDescent="0.25">
      <c r="B121" s="6" t="s">
        <v>11</v>
      </c>
      <c r="C121" s="6" t="s">
        <v>87</v>
      </c>
      <c r="D121" s="6" t="s">
        <v>91</v>
      </c>
      <c r="E121" s="67">
        <v>200</v>
      </c>
    </row>
    <row r="122" spans="2:5" x14ac:dyDescent="0.25">
      <c r="B122" s="6" t="s">
        <v>11</v>
      </c>
      <c r="C122" s="6" t="s">
        <v>87</v>
      </c>
      <c r="D122" s="6" t="s">
        <v>82</v>
      </c>
      <c r="E122" s="67">
        <v>400</v>
      </c>
    </row>
    <row r="123" spans="2:5" x14ac:dyDescent="0.25">
      <c r="B123" s="6" t="s">
        <v>12</v>
      </c>
      <c r="C123" s="6" t="s">
        <v>88</v>
      </c>
      <c r="D123" s="6" t="s">
        <v>90</v>
      </c>
      <c r="E123" s="67">
        <v>100</v>
      </c>
    </row>
    <row r="124" spans="2:5" x14ac:dyDescent="0.25">
      <c r="B124" s="6" t="s">
        <v>12</v>
      </c>
      <c r="C124" s="6" t="s">
        <v>88</v>
      </c>
      <c r="D124" s="6" t="s">
        <v>91</v>
      </c>
      <c r="E124" s="67">
        <v>30</v>
      </c>
    </row>
    <row r="125" spans="2:5" x14ac:dyDescent="0.25">
      <c r="B125" s="6" t="s">
        <v>12</v>
      </c>
      <c r="C125" s="6" t="s">
        <v>88</v>
      </c>
      <c r="D125" s="6" t="s">
        <v>82</v>
      </c>
      <c r="E125" s="67">
        <v>123</v>
      </c>
    </row>
    <row r="126" spans="2:5" x14ac:dyDescent="0.25">
      <c r="B126" s="6" t="s">
        <v>12</v>
      </c>
      <c r="C126" s="6" t="s">
        <v>88</v>
      </c>
      <c r="D126" s="6" t="s">
        <v>90</v>
      </c>
      <c r="E126" s="67">
        <v>300</v>
      </c>
    </row>
    <row r="127" spans="2:5" x14ac:dyDescent="0.25">
      <c r="B127" s="6" t="s">
        <v>12</v>
      </c>
      <c r="C127" s="6" t="s">
        <v>88</v>
      </c>
      <c r="D127" s="6" t="s">
        <v>91</v>
      </c>
      <c r="E127" s="67">
        <v>350</v>
      </c>
    </row>
    <row r="128" spans="2:5" x14ac:dyDescent="0.25">
      <c r="B128" s="6" t="s">
        <v>12</v>
      </c>
      <c r="C128" s="6" t="s">
        <v>88</v>
      </c>
      <c r="D128" s="6" t="s">
        <v>82</v>
      </c>
      <c r="E128" s="67">
        <v>230</v>
      </c>
    </row>
    <row r="129" spans="2:5" x14ac:dyDescent="0.25">
      <c r="B129" s="6" t="s">
        <v>12</v>
      </c>
      <c r="C129" s="6" t="s">
        <v>88</v>
      </c>
      <c r="D129" s="6" t="s">
        <v>90</v>
      </c>
      <c r="E129" s="67">
        <v>120</v>
      </c>
    </row>
    <row r="130" spans="2:5" x14ac:dyDescent="0.25">
      <c r="B130" s="6" t="s">
        <v>12</v>
      </c>
      <c r="C130" s="6" t="s">
        <v>88</v>
      </c>
      <c r="D130" s="6" t="s">
        <v>91</v>
      </c>
      <c r="E130" s="67">
        <v>640</v>
      </c>
    </row>
    <row r="131" spans="2:5" x14ac:dyDescent="0.25">
      <c r="B131" s="6" t="s">
        <v>12</v>
      </c>
      <c r="C131" s="6" t="s">
        <v>88</v>
      </c>
      <c r="D131" s="6" t="s">
        <v>82</v>
      </c>
      <c r="E131" s="67">
        <v>530</v>
      </c>
    </row>
    <row r="132" spans="2:5" x14ac:dyDescent="0.25">
      <c r="B132" s="6" t="s">
        <v>12</v>
      </c>
      <c r="C132" s="6" t="s">
        <v>88</v>
      </c>
      <c r="D132" s="6" t="s">
        <v>90</v>
      </c>
      <c r="E132" s="67">
        <v>560</v>
      </c>
    </row>
    <row r="133" spans="2:5" x14ac:dyDescent="0.25">
      <c r="B133" s="6" t="s">
        <v>12</v>
      </c>
      <c r="C133" s="6" t="s">
        <v>88</v>
      </c>
      <c r="D133" s="6" t="s">
        <v>91</v>
      </c>
      <c r="E133" s="67">
        <v>240</v>
      </c>
    </row>
    <row r="134" spans="2:5" x14ac:dyDescent="0.25">
      <c r="B134" s="6" t="s">
        <v>12</v>
      </c>
      <c r="C134" s="6" t="s">
        <v>88</v>
      </c>
      <c r="D134" s="6" t="s">
        <v>82</v>
      </c>
      <c r="E134" s="67">
        <v>250</v>
      </c>
    </row>
    <row r="135" spans="2:5" x14ac:dyDescent="0.25">
      <c r="B135" s="6" t="s">
        <v>12</v>
      </c>
      <c r="C135" s="6" t="s">
        <v>89</v>
      </c>
      <c r="D135" s="6" t="s">
        <v>90</v>
      </c>
      <c r="E135" s="67">
        <v>62</v>
      </c>
    </row>
    <row r="136" spans="2:5" x14ac:dyDescent="0.25">
      <c r="B136" s="6" t="s">
        <v>12</v>
      </c>
      <c r="C136" s="6" t="s">
        <v>89</v>
      </c>
      <c r="D136" s="6" t="s">
        <v>91</v>
      </c>
      <c r="E136" s="67">
        <v>600</v>
      </c>
    </row>
    <row r="137" spans="2:5" x14ac:dyDescent="0.25">
      <c r="B137" s="6" t="s">
        <v>12</v>
      </c>
      <c r="C137" s="6" t="s">
        <v>89</v>
      </c>
      <c r="D137" s="6" t="s">
        <v>82</v>
      </c>
      <c r="E137" s="67">
        <v>340</v>
      </c>
    </row>
    <row r="138" spans="2:5" x14ac:dyDescent="0.25">
      <c r="B138" s="6" t="s">
        <v>12</v>
      </c>
      <c r="C138" s="6" t="s">
        <v>89</v>
      </c>
      <c r="D138" s="6" t="s">
        <v>90</v>
      </c>
      <c r="E138" s="67">
        <v>205</v>
      </c>
    </row>
    <row r="139" spans="2:5" x14ac:dyDescent="0.25">
      <c r="B139" s="6" t="s">
        <v>12</v>
      </c>
      <c r="C139" s="6" t="s">
        <v>89</v>
      </c>
      <c r="D139" s="6" t="s">
        <v>91</v>
      </c>
      <c r="E139" s="67">
        <v>500</v>
      </c>
    </row>
    <row r="140" spans="2:5" x14ac:dyDescent="0.25">
      <c r="B140" s="6" t="s">
        <v>12</v>
      </c>
      <c r="C140" s="6" t="s">
        <v>89</v>
      </c>
      <c r="D140" s="6" t="s">
        <v>82</v>
      </c>
      <c r="E140" s="67">
        <v>403</v>
      </c>
    </row>
    <row r="141" spans="2:5" x14ac:dyDescent="0.25">
      <c r="B141" s="6" t="s">
        <v>12</v>
      </c>
      <c r="C141" s="6" t="s">
        <v>89</v>
      </c>
      <c r="D141" s="6" t="s">
        <v>90</v>
      </c>
      <c r="E141" s="67">
        <v>503</v>
      </c>
    </row>
    <row r="142" spans="2:5" x14ac:dyDescent="0.25">
      <c r="B142" s="6" t="s">
        <v>12</v>
      </c>
      <c r="C142" s="6" t="s">
        <v>89</v>
      </c>
      <c r="D142" s="6" t="s">
        <v>91</v>
      </c>
      <c r="E142" s="67">
        <v>2000</v>
      </c>
    </row>
    <row r="143" spans="2:5" x14ac:dyDescent="0.25">
      <c r="B143" s="6" t="s">
        <v>12</v>
      </c>
      <c r="C143" s="6" t="s">
        <v>89</v>
      </c>
      <c r="D143" s="6" t="s">
        <v>82</v>
      </c>
      <c r="E143" s="67">
        <v>140</v>
      </c>
    </row>
    <row r="144" spans="2:5" x14ac:dyDescent="0.25">
      <c r="B144" s="6" t="s">
        <v>12</v>
      </c>
      <c r="C144" s="6" t="s">
        <v>89</v>
      </c>
      <c r="D144" s="6" t="s">
        <v>90</v>
      </c>
      <c r="E144" s="67">
        <v>502</v>
      </c>
    </row>
    <row r="145" spans="2:5" x14ac:dyDescent="0.25">
      <c r="B145" s="6" t="s">
        <v>12</v>
      </c>
      <c r="C145" s="6" t="s">
        <v>89</v>
      </c>
      <c r="D145" s="6" t="s">
        <v>91</v>
      </c>
      <c r="E145" s="67">
        <v>120</v>
      </c>
    </row>
    <row r="146" spans="2:5" x14ac:dyDescent="0.25">
      <c r="B146" s="6" t="s">
        <v>12</v>
      </c>
      <c r="C146" s="6" t="s">
        <v>89</v>
      </c>
      <c r="D146" s="6" t="s">
        <v>82</v>
      </c>
      <c r="E146" s="13">
        <v>50</v>
      </c>
    </row>
  </sheetData>
  <pageMargins left="0.7" right="0.7" top="0.75" bottom="0.75" header="0.3" footer="0.3"/>
  <pageSetup paperSize="9" orientation="landscape"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19"/>
  <sheetViews>
    <sheetView showGridLines="0" workbookViewId="0"/>
  </sheetViews>
  <sheetFormatPr defaultColWidth="9.140625" defaultRowHeight="15" x14ac:dyDescent="0.25"/>
  <cols>
    <col min="1" max="1" width="9.140625" style="5" customWidth="1"/>
    <col min="2" max="2" width="9.28515625" style="6" bestFit="1" customWidth="1"/>
    <col min="3" max="3" width="10.85546875" style="6" bestFit="1" customWidth="1"/>
    <col min="4" max="4" width="12.140625" style="6" bestFit="1" customWidth="1"/>
    <col min="5" max="6" width="9.140625" style="6"/>
    <col min="7" max="7" width="10.7109375" style="6" bestFit="1" customWidth="1"/>
    <col min="8" max="8" width="13.140625" style="6" bestFit="1" customWidth="1"/>
    <col min="9" max="9" width="14.85546875" style="6" bestFit="1" customWidth="1"/>
    <col min="10" max="10" width="8.85546875" style="6" customWidth="1"/>
    <col min="11" max="16384" width="9.140625" style="6"/>
  </cols>
  <sheetData>
    <row r="1" spans="1:19" ht="18" customHeight="1" x14ac:dyDescent="0.25">
      <c r="A1" s="5" t="s">
        <v>5</v>
      </c>
    </row>
    <row r="2" spans="1:19" ht="18" customHeight="1" x14ac:dyDescent="0.25">
      <c r="A2" s="33" t="s">
        <v>138</v>
      </c>
    </row>
    <row r="3" spans="1:19" ht="18" customHeight="1" x14ac:dyDescent="0.25">
      <c r="A3" s="32" t="s">
        <v>6</v>
      </c>
    </row>
    <row r="4" spans="1:19" ht="18" customHeight="1" x14ac:dyDescent="0.25">
      <c r="A4" s="42"/>
    </row>
    <row r="5" spans="1:19" ht="18" customHeight="1" x14ac:dyDescent="0.25"/>
    <row r="6" spans="1:19" ht="18" customHeight="1" x14ac:dyDescent="0.25"/>
    <row r="7" spans="1:19" ht="18" customHeight="1" x14ac:dyDescent="0.25"/>
    <row r="8" spans="1:19" x14ac:dyDescent="0.25">
      <c r="B8" s="7" t="s">
        <v>9</v>
      </c>
      <c r="C8" s="7" t="s">
        <v>10</v>
      </c>
      <c r="D8" s="7" t="s">
        <v>14</v>
      </c>
      <c r="E8" s="7" t="s">
        <v>20</v>
      </c>
    </row>
    <row r="9" spans="1:19" x14ac:dyDescent="0.25">
      <c r="A9" s="5" t="s">
        <v>7</v>
      </c>
      <c r="B9" s="60">
        <v>42736</v>
      </c>
      <c r="C9" s="8" t="s">
        <v>11</v>
      </c>
      <c r="D9" s="26" t="s">
        <v>15</v>
      </c>
      <c r="E9" s="64">
        <v>95</v>
      </c>
    </row>
    <row r="10" spans="1:19" x14ac:dyDescent="0.25">
      <c r="A10" s="5" t="s">
        <v>8</v>
      </c>
      <c r="B10" s="61">
        <v>42750</v>
      </c>
      <c r="C10" s="9" t="s">
        <v>12</v>
      </c>
      <c r="D10" s="9" t="s">
        <v>16</v>
      </c>
      <c r="E10" s="65">
        <v>325</v>
      </c>
      <c r="H10" s="21" t="s">
        <v>10</v>
      </c>
      <c r="I10" t="s">
        <v>137</v>
      </c>
    </row>
    <row r="11" spans="1:19" x14ac:dyDescent="0.25">
      <c r="B11" s="60">
        <v>42752</v>
      </c>
      <c r="C11" s="26" t="s">
        <v>12</v>
      </c>
      <c r="D11" s="26" t="s">
        <v>17</v>
      </c>
      <c r="E11" s="64">
        <v>250</v>
      </c>
      <c r="H11" t="s">
        <v>11</v>
      </c>
      <c r="I11" s="54">
        <v>220</v>
      </c>
      <c r="P11"/>
      <c r="Q11"/>
      <c r="R11"/>
      <c r="S11"/>
    </row>
    <row r="12" spans="1:19" x14ac:dyDescent="0.25">
      <c r="B12" s="61">
        <v>42756</v>
      </c>
      <c r="C12" s="27" t="s">
        <v>11</v>
      </c>
      <c r="D12" s="27" t="s">
        <v>16</v>
      </c>
      <c r="E12" s="65">
        <v>125</v>
      </c>
      <c r="H12" t="s">
        <v>13</v>
      </c>
      <c r="I12" s="54">
        <v>270</v>
      </c>
      <c r="P12"/>
      <c r="Q12"/>
      <c r="R12"/>
      <c r="S12"/>
    </row>
    <row r="13" spans="1:19" x14ac:dyDescent="0.25">
      <c r="B13" s="60">
        <v>42768</v>
      </c>
      <c r="C13" s="8" t="s">
        <v>12</v>
      </c>
      <c r="D13" s="8" t="s">
        <v>16</v>
      </c>
      <c r="E13" s="64">
        <v>235</v>
      </c>
      <c r="H13" t="s">
        <v>12</v>
      </c>
      <c r="I13" s="54">
        <v>810</v>
      </c>
      <c r="P13"/>
      <c r="Q13"/>
      <c r="R13"/>
      <c r="S13"/>
    </row>
    <row r="14" spans="1:19" x14ac:dyDescent="0.25">
      <c r="B14" s="61">
        <v>42786</v>
      </c>
      <c r="C14" s="9" t="s">
        <v>13</v>
      </c>
      <c r="D14" s="9" t="s">
        <v>18</v>
      </c>
      <c r="E14" s="65">
        <v>20</v>
      </c>
      <c r="H14" t="s">
        <v>21</v>
      </c>
      <c r="I14" s="54">
        <v>1300</v>
      </c>
      <c r="P14"/>
      <c r="Q14"/>
      <c r="R14"/>
      <c r="S14"/>
    </row>
    <row r="15" spans="1:19" x14ac:dyDescent="0.25">
      <c r="B15" s="60">
        <v>42791</v>
      </c>
      <c r="C15" s="8" t="s">
        <v>13</v>
      </c>
      <c r="D15" s="8" t="s">
        <v>17</v>
      </c>
      <c r="E15" s="64">
        <v>125</v>
      </c>
      <c r="P15"/>
      <c r="Q15"/>
      <c r="R15"/>
      <c r="S15"/>
    </row>
    <row r="16" spans="1:19" x14ac:dyDescent="0.25">
      <c r="B16" s="61">
        <v>42791</v>
      </c>
      <c r="C16" t="s">
        <v>13</v>
      </c>
      <c r="D16" t="s">
        <v>19</v>
      </c>
      <c r="E16" s="65">
        <v>125</v>
      </c>
      <c r="P16"/>
      <c r="Q16"/>
      <c r="R16"/>
      <c r="S16"/>
    </row>
    <row r="17" spans="16:19" x14ac:dyDescent="0.25">
      <c r="P17"/>
      <c r="Q17"/>
      <c r="R17"/>
      <c r="S17"/>
    </row>
    <row r="18" spans="16:19" x14ac:dyDescent="0.25">
      <c r="P18"/>
      <c r="Q18"/>
      <c r="R18"/>
      <c r="S18"/>
    </row>
    <row r="19" spans="16:19" x14ac:dyDescent="0.25">
      <c r="P19"/>
      <c r="Q19"/>
      <c r="R19"/>
      <c r="S19"/>
    </row>
  </sheetData>
  <pageMargins left="0.7" right="0.7" top="0.75" bottom="0.75" header="0.3" footer="0.3"/>
  <pageSetup paperSize="9" orientation="landscape" r:id="rId2"/>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E55"/>
  <sheetViews>
    <sheetView showGridLines="0" workbookViewId="0">
      <selection activeCell="B7" sqref="B7"/>
    </sheetView>
  </sheetViews>
  <sheetFormatPr defaultColWidth="9.140625" defaultRowHeight="15" x14ac:dyDescent="0.25"/>
  <cols>
    <col min="1" max="1" width="9.140625" style="5"/>
    <col min="2" max="2" width="10" style="6" bestFit="1" customWidth="1"/>
    <col min="3" max="3" width="15.28515625" style="6" bestFit="1" customWidth="1"/>
    <col min="4" max="4" width="12.28515625" style="6" bestFit="1" customWidth="1"/>
    <col min="5" max="5" width="18.140625" style="6" bestFit="1" customWidth="1"/>
    <col min="6" max="16384" width="9.140625" style="6"/>
  </cols>
  <sheetData>
    <row r="1" spans="1:5" x14ac:dyDescent="0.25">
      <c r="A1" s="32" t="s">
        <v>92</v>
      </c>
    </row>
    <row r="2" spans="1:5" x14ac:dyDescent="0.25">
      <c r="A2" s="32" t="s">
        <v>93</v>
      </c>
    </row>
    <row r="3" spans="1:5" x14ac:dyDescent="0.25">
      <c r="A3" s="32" t="s">
        <v>6</v>
      </c>
    </row>
    <row r="4" spans="1:5" x14ac:dyDescent="0.25">
      <c r="A4" s="32"/>
    </row>
    <row r="7" spans="1:5" x14ac:dyDescent="0.25">
      <c r="B7" s="6" t="s">
        <v>85</v>
      </c>
      <c r="C7" s="6" t="s">
        <v>94</v>
      </c>
      <c r="D7" s="6" t="s">
        <v>98</v>
      </c>
      <c r="E7" s="6" t="s">
        <v>113</v>
      </c>
    </row>
    <row r="8" spans="1:5" x14ac:dyDescent="0.25">
      <c r="B8" s="6" t="s">
        <v>86</v>
      </c>
      <c r="C8" s="6" t="s">
        <v>95</v>
      </c>
      <c r="D8" s="6" t="s">
        <v>99</v>
      </c>
      <c r="E8" s="6">
        <v>300</v>
      </c>
    </row>
    <row r="9" spans="1:5" x14ac:dyDescent="0.25">
      <c r="B9" s="6" t="s">
        <v>86</v>
      </c>
      <c r="C9" s="6" t="s">
        <v>96</v>
      </c>
      <c r="D9" s="6" t="s">
        <v>100</v>
      </c>
      <c r="E9" s="6">
        <v>200</v>
      </c>
    </row>
    <row r="10" spans="1:5" x14ac:dyDescent="0.25">
      <c r="B10" s="6" t="s">
        <v>86</v>
      </c>
      <c r="C10" s="6" t="s">
        <v>97</v>
      </c>
      <c r="D10" s="6" t="s">
        <v>101</v>
      </c>
      <c r="E10" s="6">
        <v>400</v>
      </c>
    </row>
    <row r="11" spans="1:5" x14ac:dyDescent="0.25">
      <c r="B11" s="6" t="s">
        <v>86</v>
      </c>
      <c r="C11" s="6" t="s">
        <v>95</v>
      </c>
      <c r="D11" s="6" t="s">
        <v>102</v>
      </c>
      <c r="E11" s="6">
        <v>300</v>
      </c>
    </row>
    <row r="12" spans="1:5" x14ac:dyDescent="0.25">
      <c r="B12" s="6" t="s">
        <v>86</v>
      </c>
      <c r="C12" s="6" t="s">
        <v>96</v>
      </c>
      <c r="D12" s="6" t="s">
        <v>99</v>
      </c>
      <c r="E12" s="6">
        <v>800</v>
      </c>
    </row>
    <row r="13" spans="1:5" x14ac:dyDescent="0.25">
      <c r="B13" s="6" t="s">
        <v>86</v>
      </c>
      <c r="C13" s="6" t="s">
        <v>97</v>
      </c>
      <c r="D13" s="6" t="s">
        <v>100</v>
      </c>
      <c r="E13" s="6">
        <v>400</v>
      </c>
    </row>
    <row r="14" spans="1:5" x14ac:dyDescent="0.25">
      <c r="B14" s="6" t="s">
        <v>86</v>
      </c>
      <c r="C14" s="6" t="s">
        <v>95</v>
      </c>
      <c r="D14" s="6" t="s">
        <v>101</v>
      </c>
      <c r="E14" s="6">
        <v>200</v>
      </c>
    </row>
    <row r="15" spans="1:5" x14ac:dyDescent="0.25">
      <c r="B15" s="6" t="s">
        <v>86</v>
      </c>
      <c r="C15" s="6" t="s">
        <v>96</v>
      </c>
      <c r="D15" s="6" t="s">
        <v>102</v>
      </c>
      <c r="E15" s="6">
        <v>300</v>
      </c>
    </row>
    <row r="16" spans="1:5" x14ac:dyDescent="0.25">
      <c r="B16" s="6" t="s">
        <v>86</v>
      </c>
      <c r="C16" s="6" t="s">
        <v>97</v>
      </c>
      <c r="D16" s="6" t="s">
        <v>99</v>
      </c>
      <c r="E16" s="6">
        <v>450</v>
      </c>
    </row>
    <row r="17" spans="2:5" x14ac:dyDescent="0.25">
      <c r="B17" s="6" t="s">
        <v>86</v>
      </c>
      <c r="C17" s="6" t="s">
        <v>95</v>
      </c>
      <c r="D17" s="6" t="s">
        <v>100</v>
      </c>
      <c r="E17" s="6">
        <v>230</v>
      </c>
    </row>
    <row r="18" spans="2:5" x14ac:dyDescent="0.25">
      <c r="B18" s="6" t="s">
        <v>86</v>
      </c>
      <c r="C18" s="6" t="s">
        <v>96</v>
      </c>
      <c r="D18" s="6" t="s">
        <v>101</v>
      </c>
      <c r="E18" s="6">
        <v>120</v>
      </c>
    </row>
    <row r="19" spans="2:5" x14ac:dyDescent="0.25">
      <c r="B19" s="6" t="s">
        <v>86</v>
      </c>
      <c r="C19" s="6" t="s">
        <v>97</v>
      </c>
      <c r="D19" s="6" t="s">
        <v>102</v>
      </c>
      <c r="E19" s="6">
        <v>400</v>
      </c>
    </row>
    <row r="20" spans="2:5" x14ac:dyDescent="0.25">
      <c r="B20" s="6" t="s">
        <v>87</v>
      </c>
      <c r="C20" s="6" t="s">
        <v>95</v>
      </c>
      <c r="D20" s="6" t="s">
        <v>103</v>
      </c>
      <c r="E20" s="6">
        <v>210</v>
      </c>
    </row>
    <row r="21" spans="2:5" x14ac:dyDescent="0.25">
      <c r="B21" s="6" t="s">
        <v>87</v>
      </c>
      <c r="C21" s="6" t="s">
        <v>96</v>
      </c>
      <c r="D21" s="6" t="s">
        <v>104</v>
      </c>
      <c r="E21" s="6">
        <v>300</v>
      </c>
    </row>
    <row r="22" spans="2:5" x14ac:dyDescent="0.25">
      <c r="B22" s="6" t="s">
        <v>87</v>
      </c>
      <c r="C22" s="6" t="s">
        <v>97</v>
      </c>
      <c r="D22" s="6" t="s">
        <v>105</v>
      </c>
      <c r="E22" s="6">
        <v>400</v>
      </c>
    </row>
    <row r="23" spans="2:5" x14ac:dyDescent="0.25">
      <c r="B23" s="6" t="s">
        <v>87</v>
      </c>
      <c r="C23" s="6" t="s">
        <v>95</v>
      </c>
      <c r="D23" s="6" t="s">
        <v>106</v>
      </c>
      <c r="E23" s="6">
        <v>230</v>
      </c>
    </row>
    <row r="24" spans="2:5" x14ac:dyDescent="0.25">
      <c r="B24" s="6" t="s">
        <v>87</v>
      </c>
      <c r="C24" s="6" t="s">
        <v>96</v>
      </c>
      <c r="D24" s="6" t="s">
        <v>103</v>
      </c>
      <c r="E24" s="6">
        <v>900</v>
      </c>
    </row>
    <row r="25" spans="2:5" x14ac:dyDescent="0.25">
      <c r="B25" s="6" t="s">
        <v>87</v>
      </c>
      <c r="C25" s="6" t="s">
        <v>97</v>
      </c>
      <c r="D25" s="6" t="s">
        <v>104</v>
      </c>
      <c r="E25" s="6">
        <v>300</v>
      </c>
    </row>
    <row r="26" spans="2:5" x14ac:dyDescent="0.25">
      <c r="B26" s="6" t="s">
        <v>87</v>
      </c>
      <c r="C26" s="6" t="s">
        <v>95</v>
      </c>
      <c r="D26" s="6" t="s">
        <v>105</v>
      </c>
      <c r="E26" s="6">
        <v>200</v>
      </c>
    </row>
    <row r="27" spans="2:5" x14ac:dyDescent="0.25">
      <c r="B27" s="6" t="s">
        <v>87</v>
      </c>
      <c r="C27" s="6" t="s">
        <v>96</v>
      </c>
      <c r="D27" s="6" t="s">
        <v>106</v>
      </c>
      <c r="E27" s="6">
        <v>1000</v>
      </c>
    </row>
    <row r="28" spans="2:5" x14ac:dyDescent="0.25">
      <c r="B28" s="6" t="s">
        <v>87</v>
      </c>
      <c r="C28" s="6" t="s">
        <v>97</v>
      </c>
      <c r="D28" s="6" t="s">
        <v>103</v>
      </c>
      <c r="E28" s="6">
        <v>220</v>
      </c>
    </row>
    <row r="29" spans="2:5" x14ac:dyDescent="0.25">
      <c r="B29" s="6" t="s">
        <v>87</v>
      </c>
      <c r="C29" s="6" t="s">
        <v>95</v>
      </c>
      <c r="D29" s="6" t="s">
        <v>104</v>
      </c>
      <c r="E29" s="6">
        <v>400</v>
      </c>
    </row>
    <row r="30" spans="2:5" x14ac:dyDescent="0.25">
      <c r="B30" s="6" t="s">
        <v>87</v>
      </c>
      <c r="C30" s="6" t="s">
        <v>96</v>
      </c>
      <c r="D30" s="6" t="s">
        <v>105</v>
      </c>
      <c r="E30" s="6">
        <v>200</v>
      </c>
    </row>
    <row r="31" spans="2:5" x14ac:dyDescent="0.25">
      <c r="B31" s="6" t="s">
        <v>87</v>
      </c>
      <c r="C31" s="6" t="s">
        <v>97</v>
      </c>
      <c r="D31" s="6" t="s">
        <v>106</v>
      </c>
      <c r="E31" s="6">
        <v>400</v>
      </c>
    </row>
    <row r="32" spans="2:5" x14ac:dyDescent="0.25">
      <c r="B32" s="6" t="s">
        <v>88</v>
      </c>
      <c r="C32" s="6" t="s">
        <v>95</v>
      </c>
      <c r="D32" s="6" t="s">
        <v>107</v>
      </c>
      <c r="E32" s="6">
        <v>100</v>
      </c>
    </row>
    <row r="33" spans="2:5" x14ac:dyDescent="0.25">
      <c r="B33" s="6" t="s">
        <v>88</v>
      </c>
      <c r="C33" s="6" t="s">
        <v>96</v>
      </c>
      <c r="D33" s="6" t="s">
        <v>108</v>
      </c>
      <c r="E33" s="6">
        <v>30</v>
      </c>
    </row>
    <row r="34" spans="2:5" x14ac:dyDescent="0.25">
      <c r="B34" s="6" t="s">
        <v>88</v>
      </c>
      <c r="C34" s="6" t="s">
        <v>97</v>
      </c>
      <c r="D34" s="6" t="s">
        <v>109</v>
      </c>
      <c r="E34" s="6">
        <v>123</v>
      </c>
    </row>
    <row r="35" spans="2:5" x14ac:dyDescent="0.25">
      <c r="B35" s="6" t="s">
        <v>88</v>
      </c>
      <c r="C35" s="6" t="s">
        <v>95</v>
      </c>
      <c r="D35" s="6" t="s">
        <v>110</v>
      </c>
      <c r="E35" s="6">
        <v>300</v>
      </c>
    </row>
    <row r="36" spans="2:5" x14ac:dyDescent="0.25">
      <c r="B36" s="6" t="s">
        <v>88</v>
      </c>
      <c r="C36" s="6" t="s">
        <v>96</v>
      </c>
      <c r="D36" s="6" t="s">
        <v>107</v>
      </c>
      <c r="E36" s="6">
        <v>350</v>
      </c>
    </row>
    <row r="37" spans="2:5" x14ac:dyDescent="0.25">
      <c r="B37" s="6" t="s">
        <v>88</v>
      </c>
      <c r="C37" s="6" t="s">
        <v>97</v>
      </c>
      <c r="D37" s="6" t="s">
        <v>108</v>
      </c>
      <c r="E37" s="6">
        <v>230</v>
      </c>
    </row>
    <row r="38" spans="2:5" x14ac:dyDescent="0.25">
      <c r="B38" s="6" t="s">
        <v>88</v>
      </c>
      <c r="C38" s="6" t="s">
        <v>95</v>
      </c>
      <c r="D38" s="6" t="s">
        <v>109</v>
      </c>
      <c r="E38" s="6">
        <v>120</v>
      </c>
    </row>
    <row r="39" spans="2:5" x14ac:dyDescent="0.25">
      <c r="B39" s="6" t="s">
        <v>88</v>
      </c>
      <c r="C39" s="6" t="s">
        <v>96</v>
      </c>
      <c r="D39" s="6" t="s">
        <v>110</v>
      </c>
      <c r="E39" s="6">
        <v>640</v>
      </c>
    </row>
    <row r="40" spans="2:5" x14ac:dyDescent="0.25">
      <c r="B40" s="6" t="s">
        <v>88</v>
      </c>
      <c r="C40" s="6" t="s">
        <v>97</v>
      </c>
      <c r="D40" s="6" t="s">
        <v>107</v>
      </c>
      <c r="E40" s="6">
        <v>530</v>
      </c>
    </row>
    <row r="41" spans="2:5" x14ac:dyDescent="0.25">
      <c r="B41" s="6" t="s">
        <v>88</v>
      </c>
      <c r="C41" s="6" t="s">
        <v>95</v>
      </c>
      <c r="D41" s="6" t="s">
        <v>108</v>
      </c>
      <c r="E41" s="6">
        <v>560</v>
      </c>
    </row>
    <row r="42" spans="2:5" x14ac:dyDescent="0.25">
      <c r="B42" s="6" t="s">
        <v>88</v>
      </c>
      <c r="C42" s="6" t="s">
        <v>96</v>
      </c>
      <c r="D42" s="6" t="s">
        <v>109</v>
      </c>
      <c r="E42" s="6">
        <v>240</v>
      </c>
    </row>
    <row r="43" spans="2:5" x14ac:dyDescent="0.25">
      <c r="B43" s="6" t="s">
        <v>88</v>
      </c>
      <c r="C43" s="6" t="s">
        <v>97</v>
      </c>
      <c r="D43" s="6" t="s">
        <v>110</v>
      </c>
      <c r="E43" s="6">
        <v>250</v>
      </c>
    </row>
    <row r="44" spans="2:5" x14ac:dyDescent="0.25">
      <c r="B44" s="6" t="s">
        <v>89</v>
      </c>
      <c r="C44" s="6" t="s">
        <v>95</v>
      </c>
      <c r="D44" s="6" t="s">
        <v>111</v>
      </c>
      <c r="E44" s="6">
        <v>62</v>
      </c>
    </row>
    <row r="45" spans="2:5" x14ac:dyDescent="0.25">
      <c r="B45" s="6" t="s">
        <v>89</v>
      </c>
      <c r="C45" s="6" t="s">
        <v>96</v>
      </c>
      <c r="D45" s="6" t="s">
        <v>112</v>
      </c>
      <c r="E45" s="6">
        <v>600</v>
      </c>
    </row>
    <row r="46" spans="2:5" x14ac:dyDescent="0.25">
      <c r="B46" s="6" t="s">
        <v>89</v>
      </c>
      <c r="C46" s="6" t="s">
        <v>97</v>
      </c>
      <c r="D46" s="6" t="s">
        <v>101</v>
      </c>
      <c r="E46" s="6">
        <v>340</v>
      </c>
    </row>
    <row r="47" spans="2:5" x14ac:dyDescent="0.25">
      <c r="B47" s="6" t="s">
        <v>89</v>
      </c>
      <c r="C47" s="6" t="s">
        <v>95</v>
      </c>
      <c r="D47" s="6" t="s">
        <v>99</v>
      </c>
      <c r="E47" s="6">
        <v>205</v>
      </c>
    </row>
    <row r="48" spans="2:5" x14ac:dyDescent="0.25">
      <c r="B48" s="6" t="s">
        <v>89</v>
      </c>
      <c r="C48" s="6" t="s">
        <v>96</v>
      </c>
      <c r="D48" s="6" t="s">
        <v>111</v>
      </c>
      <c r="E48" s="6">
        <v>500</v>
      </c>
    </row>
    <row r="49" spans="2:5" x14ac:dyDescent="0.25">
      <c r="B49" s="6" t="s">
        <v>89</v>
      </c>
      <c r="C49" s="6" t="s">
        <v>97</v>
      </c>
      <c r="D49" s="6" t="s">
        <v>112</v>
      </c>
      <c r="E49" s="6">
        <v>403</v>
      </c>
    </row>
    <row r="50" spans="2:5" x14ac:dyDescent="0.25">
      <c r="B50" s="6" t="s">
        <v>89</v>
      </c>
      <c r="C50" s="6" t="s">
        <v>95</v>
      </c>
      <c r="D50" s="6" t="s">
        <v>101</v>
      </c>
      <c r="E50" s="6">
        <v>503</v>
      </c>
    </row>
    <row r="51" spans="2:5" x14ac:dyDescent="0.25">
      <c r="B51" s="6" t="s">
        <v>89</v>
      </c>
      <c r="C51" s="6" t="s">
        <v>96</v>
      </c>
      <c r="D51" s="6" t="s">
        <v>99</v>
      </c>
      <c r="E51" s="6">
        <v>2000</v>
      </c>
    </row>
    <row r="52" spans="2:5" x14ac:dyDescent="0.25">
      <c r="B52" s="6" t="s">
        <v>89</v>
      </c>
      <c r="C52" s="6" t="s">
        <v>97</v>
      </c>
      <c r="D52" s="6" t="s">
        <v>111</v>
      </c>
      <c r="E52" s="6">
        <v>140</v>
      </c>
    </row>
    <row r="53" spans="2:5" x14ac:dyDescent="0.25">
      <c r="B53" s="6" t="s">
        <v>89</v>
      </c>
      <c r="C53" s="6" t="s">
        <v>95</v>
      </c>
      <c r="D53" s="6" t="s">
        <v>112</v>
      </c>
      <c r="E53" s="6">
        <v>502</v>
      </c>
    </row>
    <row r="54" spans="2:5" x14ac:dyDescent="0.25">
      <c r="B54" s="6" t="s">
        <v>89</v>
      </c>
      <c r="C54" s="6" t="s">
        <v>96</v>
      </c>
      <c r="D54" s="6" t="s">
        <v>101</v>
      </c>
      <c r="E54" s="6">
        <v>120</v>
      </c>
    </row>
    <row r="55" spans="2:5" x14ac:dyDescent="0.25">
      <c r="B55" s="6" t="s">
        <v>89</v>
      </c>
      <c r="C55" s="6" t="s">
        <v>97</v>
      </c>
      <c r="D55" s="6" t="s">
        <v>99</v>
      </c>
      <c r="E55" s="6">
        <v>50</v>
      </c>
    </row>
  </sheetData>
  <pageMargins left="0.7" right="0.7" top="0.75" bottom="0.75" header="0.3" footer="0.3"/>
  <pageSetup paperSize="9"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5"/>
  <dimension ref="A1:L77"/>
  <sheetViews>
    <sheetView showGridLines="0" workbookViewId="0">
      <selection activeCell="K8" sqref="K8"/>
    </sheetView>
  </sheetViews>
  <sheetFormatPr defaultColWidth="9.140625" defaultRowHeight="15" x14ac:dyDescent="0.25"/>
  <cols>
    <col min="1" max="1" width="9.140625" style="5"/>
    <col min="2" max="2" width="18" style="6" bestFit="1" customWidth="1"/>
    <col min="3" max="3" width="26.42578125" style="6" bestFit="1" customWidth="1"/>
    <col min="4" max="4" width="7" style="6" customWidth="1"/>
    <col min="5" max="5" width="6" style="6" customWidth="1"/>
    <col min="6" max="6" width="7.85546875" style="6" customWidth="1"/>
    <col min="7" max="7" width="7.5703125" style="6" customWidth="1"/>
    <col min="8" max="8" width="7" style="6" customWidth="1"/>
    <col min="9" max="9" width="5.42578125" style="6" customWidth="1"/>
    <col min="10" max="10" width="4.140625" style="6" customWidth="1"/>
    <col min="11" max="11" width="9" style="6" customWidth="1"/>
    <col min="12" max="12" width="7.5703125" style="6" bestFit="1" customWidth="1"/>
    <col min="13" max="13" width="6.140625" style="6" bestFit="1" customWidth="1"/>
    <col min="14" max="14" width="13.42578125" style="6" bestFit="1" customWidth="1"/>
    <col min="15" max="15" width="9.140625" style="6" bestFit="1" customWidth="1"/>
    <col min="16" max="16" width="7.5703125" style="6" bestFit="1" customWidth="1"/>
    <col min="17" max="17" width="6.140625" style="6" bestFit="1" customWidth="1"/>
    <col min="18" max="18" width="12.140625" style="6" bestFit="1" customWidth="1"/>
    <col min="19" max="19" width="11.28515625" style="6" bestFit="1" customWidth="1"/>
    <col min="20" max="16384" width="9.140625" style="6"/>
  </cols>
  <sheetData>
    <row r="1" spans="1:12" ht="15" customHeight="1" x14ac:dyDescent="0.25">
      <c r="A1" s="44" t="s">
        <v>114</v>
      </c>
      <c r="B1" s="36"/>
    </row>
    <row r="2" spans="1:12" ht="15" customHeight="1" x14ac:dyDescent="0.25">
      <c r="A2" s="5" t="s">
        <v>145</v>
      </c>
    </row>
    <row r="3" spans="1:12" ht="15" customHeight="1" x14ac:dyDescent="0.25">
      <c r="A3" s="5" t="s">
        <v>115</v>
      </c>
    </row>
    <row r="4" spans="1:12" ht="15" customHeight="1" x14ac:dyDescent="0.25">
      <c r="A4" s="5" t="s">
        <v>116</v>
      </c>
    </row>
    <row r="5" spans="1:12" ht="15" customHeight="1" x14ac:dyDescent="0.3">
      <c r="A5" s="32" t="s">
        <v>6</v>
      </c>
      <c r="K5" s="11"/>
      <c r="L5" s="11"/>
    </row>
    <row r="6" spans="1:12" ht="15" customHeight="1" x14ac:dyDescent="0.3">
      <c r="A6" s="32"/>
      <c r="K6" s="11"/>
      <c r="L6" s="11"/>
    </row>
    <row r="7" spans="1:12" ht="15" customHeight="1" x14ac:dyDescent="0.25">
      <c r="K7" s="6" t="s">
        <v>117</v>
      </c>
    </row>
    <row r="8" spans="1:12" ht="15" customHeight="1" x14ac:dyDescent="0.25">
      <c r="K8" s="15"/>
    </row>
    <row r="9" spans="1:12" ht="15" customHeight="1" x14ac:dyDescent="0.3">
      <c r="K9" s="11" t="str">
        <f>IF($K$8="Pedro","Você está certo!",IF($K$8="Davi","Tente novamente...",IF($K$8="Julieta","Não é bem assim...",IF($K$8=" "," "," "))))</f>
        <v xml:space="preserve"> </v>
      </c>
    </row>
    <row r="10" spans="1:12" ht="15" customHeight="1" x14ac:dyDescent="0.25"/>
    <row r="11" spans="1:12" ht="15" customHeight="1" x14ac:dyDescent="0.25"/>
    <row r="12" spans="1:12" ht="15" customHeight="1" x14ac:dyDescent="0.3">
      <c r="B12" s="21" t="s">
        <v>64</v>
      </c>
      <c r="C12" t="s">
        <v>135</v>
      </c>
      <c r="D12"/>
      <c r="E12"/>
      <c r="F12"/>
      <c r="K12" s="11"/>
    </row>
    <row r="13" spans="1:12" ht="15" customHeight="1" x14ac:dyDescent="0.25">
      <c r="B13" s="22" t="s">
        <v>89</v>
      </c>
      <c r="C13" s="68">
        <v>5425</v>
      </c>
      <c r="D13"/>
      <c r="E13"/>
      <c r="F13"/>
    </row>
    <row r="14" spans="1:12" ht="15" customHeight="1" x14ac:dyDescent="0.25">
      <c r="B14" s="23" t="s">
        <v>97</v>
      </c>
      <c r="C14" s="68">
        <v>933</v>
      </c>
      <c r="D14"/>
      <c r="E14"/>
      <c r="F14"/>
    </row>
    <row r="15" spans="1:12" ht="15" customHeight="1" x14ac:dyDescent="0.25">
      <c r="B15" s="23" t="s">
        <v>95</v>
      </c>
      <c r="C15" s="68">
        <v>1272</v>
      </c>
      <c r="D15"/>
      <c r="E15"/>
      <c r="F15"/>
    </row>
    <row r="16" spans="1:12" ht="15" customHeight="1" x14ac:dyDescent="0.25">
      <c r="B16" s="23" t="s">
        <v>96</v>
      </c>
      <c r="C16" s="68">
        <v>3220</v>
      </c>
      <c r="D16"/>
      <c r="E16"/>
      <c r="F16"/>
    </row>
    <row r="17" spans="2:6" ht="15" customHeight="1" x14ac:dyDescent="0.25">
      <c r="B17" s="22" t="s">
        <v>87</v>
      </c>
      <c r="C17" s="68">
        <v>4760</v>
      </c>
      <c r="D17"/>
      <c r="E17"/>
      <c r="F17"/>
    </row>
    <row r="18" spans="2:6" ht="15" customHeight="1" x14ac:dyDescent="0.25">
      <c r="B18" s="23" t="s">
        <v>97</v>
      </c>
      <c r="C18" s="68">
        <v>1320</v>
      </c>
      <c r="D18"/>
      <c r="E18"/>
      <c r="F18"/>
    </row>
    <row r="19" spans="2:6" ht="15" customHeight="1" x14ac:dyDescent="0.25">
      <c r="B19" s="23" t="s">
        <v>95</v>
      </c>
      <c r="C19" s="68">
        <v>1040</v>
      </c>
    </row>
    <row r="20" spans="2:6" ht="15" customHeight="1" x14ac:dyDescent="0.25">
      <c r="B20" s="23" t="s">
        <v>96</v>
      </c>
      <c r="C20" s="68">
        <v>2400</v>
      </c>
    </row>
    <row r="21" spans="2:6" x14ac:dyDescent="0.25">
      <c r="B21" s="22" t="s">
        <v>88</v>
      </c>
      <c r="C21" s="68">
        <v>3473</v>
      </c>
    </row>
    <row r="22" spans="2:6" x14ac:dyDescent="0.25">
      <c r="B22" s="23" t="s">
        <v>97</v>
      </c>
      <c r="C22" s="68">
        <v>1133</v>
      </c>
    </row>
    <row r="23" spans="2:6" x14ac:dyDescent="0.25">
      <c r="B23" s="23" t="s">
        <v>95</v>
      </c>
      <c r="C23" s="68">
        <v>1080</v>
      </c>
    </row>
    <row r="24" spans="2:6" x14ac:dyDescent="0.25">
      <c r="B24" s="23" t="s">
        <v>96</v>
      </c>
      <c r="C24" s="68">
        <v>1260</v>
      </c>
    </row>
    <row r="25" spans="2:6" x14ac:dyDescent="0.25">
      <c r="B25" s="22" t="s">
        <v>86</v>
      </c>
      <c r="C25" s="68">
        <v>4100</v>
      </c>
    </row>
    <row r="26" spans="2:6" x14ac:dyDescent="0.25">
      <c r="B26" s="23" t="s">
        <v>97</v>
      </c>
      <c r="C26" s="68">
        <v>1650</v>
      </c>
    </row>
    <row r="27" spans="2:6" x14ac:dyDescent="0.25">
      <c r="B27" s="23" t="s">
        <v>95</v>
      </c>
      <c r="C27" s="68">
        <v>1030</v>
      </c>
    </row>
    <row r="28" spans="2:6" x14ac:dyDescent="0.25">
      <c r="B28" s="23" t="s">
        <v>96</v>
      </c>
      <c r="C28" s="68">
        <v>1420</v>
      </c>
    </row>
    <row r="29" spans="2:6" x14ac:dyDescent="0.25">
      <c r="B29" s="22" t="s">
        <v>21</v>
      </c>
      <c r="C29" s="68">
        <v>17758</v>
      </c>
    </row>
    <row r="30" spans="2:6" x14ac:dyDescent="0.25">
      <c r="B30"/>
      <c r="C30"/>
    </row>
    <row r="31" spans="2:6" x14ac:dyDescent="0.25">
      <c r="B31"/>
      <c r="C31"/>
    </row>
    <row r="32" spans="2:6"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row r="44" spans="2:3" x14ac:dyDescent="0.25">
      <c r="B44"/>
      <c r="C44"/>
    </row>
    <row r="45" spans="2:3" x14ac:dyDescent="0.25">
      <c r="B45"/>
      <c r="C45"/>
    </row>
    <row r="46" spans="2:3" x14ac:dyDescent="0.25">
      <c r="B46"/>
      <c r="C46"/>
    </row>
    <row r="47" spans="2:3" x14ac:dyDescent="0.25">
      <c r="B47"/>
      <c r="C47"/>
    </row>
    <row r="48" spans="2:3"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row r="58" spans="2:3" x14ac:dyDescent="0.25">
      <c r="B58"/>
      <c r="C58"/>
    </row>
    <row r="59" spans="2:3" x14ac:dyDescent="0.25">
      <c r="B59"/>
      <c r="C59"/>
    </row>
    <row r="60" spans="2:3" x14ac:dyDescent="0.25">
      <c r="B60"/>
      <c r="C60"/>
    </row>
    <row r="61" spans="2:3" x14ac:dyDescent="0.25">
      <c r="B61"/>
      <c r="C61"/>
    </row>
    <row r="62" spans="2:3" x14ac:dyDescent="0.25">
      <c r="B62"/>
      <c r="C62"/>
    </row>
    <row r="63" spans="2:3" x14ac:dyDescent="0.25">
      <c r="B63"/>
      <c r="C63"/>
    </row>
    <row r="64" spans="2:3" x14ac:dyDescent="0.25">
      <c r="B64"/>
      <c r="C64"/>
    </row>
    <row r="65" spans="2:3" x14ac:dyDescent="0.25">
      <c r="B65"/>
      <c r="C65"/>
    </row>
    <row r="66" spans="2:3" x14ac:dyDescent="0.25">
      <c r="B66"/>
      <c r="C66"/>
    </row>
    <row r="67" spans="2:3" x14ac:dyDescent="0.25">
      <c r="B67"/>
      <c r="C67"/>
    </row>
    <row r="68" spans="2:3" x14ac:dyDescent="0.25">
      <c r="B68"/>
      <c r="C68"/>
    </row>
    <row r="69" spans="2:3" x14ac:dyDescent="0.25">
      <c r="B69"/>
      <c r="C69"/>
    </row>
    <row r="70" spans="2:3" x14ac:dyDescent="0.25">
      <c r="B70"/>
      <c r="C70"/>
    </row>
    <row r="71" spans="2:3" x14ac:dyDescent="0.25">
      <c r="B71"/>
      <c r="C71"/>
    </row>
    <row r="72" spans="2:3" x14ac:dyDescent="0.25">
      <c r="B72"/>
      <c r="C72"/>
    </row>
    <row r="73" spans="2:3" x14ac:dyDescent="0.25">
      <c r="B73"/>
      <c r="C73"/>
    </row>
    <row r="74" spans="2:3" x14ac:dyDescent="0.25">
      <c r="B74"/>
      <c r="C74"/>
    </row>
    <row r="75" spans="2:3" x14ac:dyDescent="0.25">
      <c r="B75"/>
      <c r="C75"/>
    </row>
    <row r="76" spans="2:3" x14ac:dyDescent="0.25">
      <c r="B76"/>
      <c r="C76"/>
    </row>
    <row r="77" spans="2:3" x14ac:dyDescent="0.25">
      <c r="B77"/>
      <c r="C77"/>
    </row>
  </sheetData>
  <dataValidations count="1">
    <dataValidation type="list" allowBlank="1" showErrorMessage="1" promptTitle="Pick an item from the drop down." sqref="K8" xr:uid="{00000000-0002-0000-1400-000000000000}">
      <formula1>"Davi,Pedro,Julieta, ,"</formula1>
    </dataValidation>
  </dataValidations>
  <pageMargins left="0.7" right="0.7" top="0.75" bottom="0.75" header="0.3" footer="0.3"/>
  <pageSetup paperSize="9"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K30"/>
  <sheetViews>
    <sheetView showGridLines="0" workbookViewId="0">
      <selection activeCell="C13" sqref="C13"/>
    </sheetView>
  </sheetViews>
  <sheetFormatPr defaultColWidth="9.140625" defaultRowHeight="15" x14ac:dyDescent="0.25"/>
  <cols>
    <col min="1" max="1" width="9.140625" style="5"/>
    <col min="2" max="2" width="26.140625" style="6" bestFit="1" customWidth="1"/>
    <col min="3" max="3" width="16.5703125" style="6" bestFit="1" customWidth="1"/>
    <col min="4" max="4" width="7.5703125" style="6" bestFit="1" customWidth="1"/>
    <col min="5" max="5" width="6.140625" style="6" bestFit="1" customWidth="1"/>
    <col min="6" max="6" width="11.28515625" style="6" bestFit="1" customWidth="1"/>
    <col min="7" max="7" width="8.42578125" style="6" bestFit="1" customWidth="1"/>
    <col min="8" max="8" width="7.5703125" style="6" bestFit="1" customWidth="1"/>
    <col min="9" max="9" width="6.140625" style="6" bestFit="1" customWidth="1"/>
    <col min="10" max="10" width="11.42578125" style="6" bestFit="1" customWidth="1"/>
    <col min="11" max="11" width="10.28515625" style="6" bestFit="1" customWidth="1"/>
    <col min="12" max="12" width="7.5703125" style="6" bestFit="1" customWidth="1"/>
    <col min="13" max="13" width="6.140625" style="6" bestFit="1" customWidth="1"/>
    <col min="14" max="14" width="13.42578125" style="6" bestFit="1" customWidth="1"/>
    <col min="15" max="15" width="9.140625" style="6" bestFit="1" customWidth="1"/>
    <col min="16" max="16" width="7.5703125" style="6" bestFit="1" customWidth="1"/>
    <col min="17" max="17" width="6.140625" style="6" bestFit="1" customWidth="1"/>
    <col min="18" max="18" width="12.140625" style="6" bestFit="1" customWidth="1"/>
    <col min="19" max="19" width="11.28515625" style="6" bestFit="1" customWidth="1"/>
    <col min="20" max="16384" width="9.140625" style="6"/>
  </cols>
  <sheetData>
    <row r="1" spans="1:11" ht="15" customHeight="1" x14ac:dyDescent="0.25">
      <c r="A1" s="44" t="s">
        <v>118</v>
      </c>
    </row>
    <row r="2" spans="1:11" ht="15" customHeight="1" x14ac:dyDescent="0.25">
      <c r="A2" s="5" t="s">
        <v>145</v>
      </c>
    </row>
    <row r="3" spans="1:11" ht="15" customHeight="1" x14ac:dyDescent="0.25">
      <c r="A3" s="5" t="s">
        <v>119</v>
      </c>
    </row>
    <row r="4" spans="1:11" ht="15" customHeight="1" x14ac:dyDescent="0.3">
      <c r="A4" s="32" t="s">
        <v>6</v>
      </c>
      <c r="J4" s="11" t="str">
        <f>IF(AND($B$14="Comprador",$I$18=1175),"Muito bem! Você colocou"," ")</f>
        <v xml:space="preserve"> </v>
      </c>
    </row>
    <row r="5" spans="1:11" ht="15" customHeight="1" x14ac:dyDescent="0.3">
      <c r="A5" s="32"/>
      <c r="J5" s="11" t="str">
        <f>IF(AND(B$14="Inverno",$C$17=1420),"Muito bem! Você colocou um"," ")</f>
        <v>Muito bem! Você colocou um</v>
      </c>
      <c r="K5" s="11"/>
    </row>
    <row r="6" spans="1:11" ht="15" customHeight="1" x14ac:dyDescent="0.3">
      <c r="J6" s="11" t="str">
        <f>IF(AND(B$14="Inverno",$C$17=1420),"campo de linha secundário. Agora"," ")</f>
        <v>campo de linha secundário. Agora</v>
      </c>
      <c r="K6" s="11"/>
    </row>
    <row r="7" spans="1:11" ht="15" customHeight="1" x14ac:dyDescent="0.3">
      <c r="J7" s="11" t="str">
        <f>IF(AND(B$14="Inverno",$C$17=1420),"role para baixo e clique em Próximo."," ")</f>
        <v>role para baixo e clique em Próximo.</v>
      </c>
      <c r="K7" s="11"/>
    </row>
    <row r="8" spans="1:11" ht="15" customHeight="1" x14ac:dyDescent="0.25"/>
    <row r="9" spans="1:11" ht="15" customHeight="1" x14ac:dyDescent="0.25"/>
    <row r="10" spans="1:11" ht="15" customHeight="1" x14ac:dyDescent="0.25"/>
    <row r="11" spans="1:11" ht="15" customHeight="1" x14ac:dyDescent="0.25"/>
    <row r="12" spans="1:11" ht="15" customHeight="1" x14ac:dyDescent="0.25"/>
    <row r="13" spans="1:11" ht="15" customHeight="1" x14ac:dyDescent="0.25">
      <c r="B13" s="21" t="s">
        <v>64</v>
      </c>
      <c r="C13" t="s">
        <v>136</v>
      </c>
    </row>
    <row r="14" spans="1:11" x14ac:dyDescent="0.25">
      <c r="B14" s="22" t="s">
        <v>86</v>
      </c>
      <c r="C14" s="25">
        <v>4100</v>
      </c>
    </row>
    <row r="15" spans="1:11" x14ac:dyDescent="0.25">
      <c r="B15" s="23" t="s">
        <v>97</v>
      </c>
      <c r="C15" s="25">
        <v>1650</v>
      </c>
    </row>
    <row r="16" spans="1:11" x14ac:dyDescent="0.25">
      <c r="B16" s="23" t="s">
        <v>95</v>
      </c>
      <c r="C16" s="25">
        <v>1030</v>
      </c>
    </row>
    <row r="17" spans="2:3" x14ac:dyDescent="0.25">
      <c r="B17" s="23" t="s">
        <v>96</v>
      </c>
      <c r="C17" s="25">
        <v>1420</v>
      </c>
    </row>
    <row r="18" spans="2:3" x14ac:dyDescent="0.25">
      <c r="B18" s="22" t="s">
        <v>89</v>
      </c>
      <c r="C18" s="25">
        <v>5425</v>
      </c>
    </row>
    <row r="19" spans="2:3" x14ac:dyDescent="0.25">
      <c r="B19" s="23" t="s">
        <v>97</v>
      </c>
      <c r="C19" s="25">
        <v>933</v>
      </c>
    </row>
    <row r="20" spans="2:3" x14ac:dyDescent="0.25">
      <c r="B20" s="23" t="s">
        <v>95</v>
      </c>
      <c r="C20" s="25">
        <v>1272</v>
      </c>
    </row>
    <row r="21" spans="2:3" x14ac:dyDescent="0.25">
      <c r="B21" s="23" t="s">
        <v>96</v>
      </c>
      <c r="C21" s="25">
        <v>3220</v>
      </c>
    </row>
    <row r="22" spans="2:3" x14ac:dyDescent="0.25">
      <c r="B22" s="22" t="s">
        <v>87</v>
      </c>
      <c r="C22" s="25">
        <v>4760</v>
      </c>
    </row>
    <row r="23" spans="2:3" x14ac:dyDescent="0.25">
      <c r="B23" s="23" t="s">
        <v>97</v>
      </c>
      <c r="C23" s="25">
        <v>1320</v>
      </c>
    </row>
    <row r="24" spans="2:3" x14ac:dyDescent="0.25">
      <c r="B24" s="23" t="s">
        <v>95</v>
      </c>
      <c r="C24" s="25">
        <v>1040</v>
      </c>
    </row>
    <row r="25" spans="2:3" x14ac:dyDescent="0.25">
      <c r="B25" s="23" t="s">
        <v>96</v>
      </c>
      <c r="C25" s="25">
        <v>2400</v>
      </c>
    </row>
    <row r="26" spans="2:3" x14ac:dyDescent="0.25">
      <c r="B26" s="22" t="s">
        <v>88</v>
      </c>
      <c r="C26" s="25">
        <v>3473</v>
      </c>
    </row>
    <row r="27" spans="2:3" x14ac:dyDescent="0.25">
      <c r="B27" s="23" t="s">
        <v>97</v>
      </c>
      <c r="C27" s="25">
        <v>1133</v>
      </c>
    </row>
    <row r="28" spans="2:3" x14ac:dyDescent="0.25">
      <c r="B28" s="23" t="s">
        <v>95</v>
      </c>
      <c r="C28" s="25">
        <v>1080</v>
      </c>
    </row>
    <row r="29" spans="2:3" x14ac:dyDescent="0.25">
      <c r="B29" s="23" t="s">
        <v>96</v>
      </c>
      <c r="C29" s="25">
        <v>1260</v>
      </c>
    </row>
    <row r="30" spans="2:3" x14ac:dyDescent="0.25">
      <c r="B30" s="22" t="s">
        <v>21</v>
      </c>
      <c r="C30" s="25">
        <v>17758</v>
      </c>
    </row>
  </sheetData>
  <pageMargins left="0.7" right="0.7" top="0.75" bottom="0.75" header="0.3" footer="0.3"/>
  <pageSetup paperSize="9"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dimension ref="A1:K30"/>
  <sheetViews>
    <sheetView showGridLines="0" workbookViewId="0">
      <selection activeCell="B14" sqref="B14"/>
    </sheetView>
  </sheetViews>
  <sheetFormatPr defaultColWidth="9.140625" defaultRowHeight="15" x14ac:dyDescent="0.25"/>
  <cols>
    <col min="1" max="1" width="9.140625" style="5"/>
    <col min="2" max="2" width="26.140625" style="6" bestFit="1" customWidth="1"/>
    <col min="3" max="3" width="19.5703125" style="6" bestFit="1" customWidth="1"/>
    <col min="4" max="4" width="10" style="6" bestFit="1" customWidth="1"/>
    <col min="5" max="5" width="7" style="6" customWidth="1"/>
    <col min="6" max="6" width="7.85546875" style="6" bestFit="1" customWidth="1"/>
    <col min="7" max="7" width="11.28515625" style="6" bestFit="1" customWidth="1"/>
    <col min="8" max="8" width="7.5703125" style="6" bestFit="1" customWidth="1"/>
    <col min="9" max="9" width="6.140625" style="6" bestFit="1" customWidth="1"/>
    <col min="10" max="10" width="11.42578125" style="6" bestFit="1" customWidth="1"/>
    <col min="11" max="11" width="10.28515625" style="6" bestFit="1" customWidth="1"/>
    <col min="12" max="12" width="7.5703125" style="6" bestFit="1" customWidth="1"/>
    <col min="13" max="13" width="6.140625" style="6" bestFit="1" customWidth="1"/>
    <col min="14" max="14" width="13.42578125" style="6" bestFit="1" customWidth="1"/>
    <col min="15" max="15" width="9.140625" style="6" bestFit="1" customWidth="1"/>
    <col min="16" max="16" width="7.5703125" style="6" bestFit="1" customWidth="1"/>
    <col min="17" max="17" width="6.140625" style="6" bestFit="1" customWidth="1"/>
    <col min="18" max="18" width="12.140625" style="6" bestFit="1" customWidth="1"/>
    <col min="19" max="19" width="11.28515625" style="6" bestFit="1" customWidth="1"/>
    <col min="20" max="16384" width="9.140625" style="6"/>
  </cols>
  <sheetData>
    <row r="1" spans="1:11" ht="15" customHeight="1" x14ac:dyDescent="0.25">
      <c r="A1" s="44" t="s">
        <v>120</v>
      </c>
    </row>
    <row r="2" spans="1:11" ht="15" customHeight="1" x14ac:dyDescent="0.25">
      <c r="A2" s="5" t="s">
        <v>145</v>
      </c>
    </row>
    <row r="3" spans="1:11" ht="15" customHeight="1" x14ac:dyDescent="0.25">
      <c r="A3" s="5" t="s">
        <v>121</v>
      </c>
    </row>
    <row r="4" spans="1:11" ht="15" customHeight="1" x14ac:dyDescent="0.3">
      <c r="A4" s="32" t="s">
        <v>6</v>
      </c>
      <c r="J4" s="11" t="str">
        <f>IF(AND($B$15="Abóbora-menina",$G$28=483),"Muito bem! Você colocou um"," ")</f>
        <v>Muito bem! Você colocou um</v>
      </c>
    </row>
    <row r="5" spans="1:11" ht="15" customHeight="1" x14ac:dyDescent="0.3">
      <c r="A5" s="32"/>
      <c r="J5" s="11" t="str">
        <f>IF(AND($B$15="Abóbora-menina",$G$28=483),"campo de linha à esquerda, e"," ")</f>
        <v>campo de linha à esquerda, e</v>
      </c>
      <c r="K5" s="11"/>
    </row>
    <row r="6" spans="1:11" ht="15" customHeight="1" x14ac:dyDescent="0.3">
      <c r="J6" s="11" t="str">
        <f>IF(AND($B$15="Abóbora-menina",$G$28=483),"um campo de coluna com quatro"," ")</f>
        <v>um campo de coluna com quatro</v>
      </c>
      <c r="K6" s="11"/>
    </row>
    <row r="7" spans="1:11" ht="15" customHeight="1" x14ac:dyDescent="0.3">
      <c r="J7" s="11" t="str">
        <f>IF(AND($B$15="Abóbora-menina",$G$28=483),"novas colunas. Role para baixo"," ")</f>
        <v>novas colunas. Role para baixo</v>
      </c>
      <c r="K7" s="11"/>
    </row>
    <row r="8" spans="1:11" ht="15" customHeight="1" x14ac:dyDescent="0.3">
      <c r="J8" s="11" t="str">
        <f>IF(AND($B$15="Abóbora-menina",$G$28=483),"e clique em Próximo..."," ")</f>
        <v>e clique em Próximo...</v>
      </c>
    </row>
    <row r="9" spans="1:11" ht="15" customHeight="1" x14ac:dyDescent="0.25"/>
    <row r="10" spans="1:11" ht="15" customHeight="1" x14ac:dyDescent="0.25"/>
    <row r="11" spans="1:11" ht="15" customHeight="1" x14ac:dyDescent="0.25">
      <c r="B11"/>
      <c r="C11"/>
    </row>
    <row r="12" spans="1:11" ht="15" customHeight="1" x14ac:dyDescent="0.25"/>
    <row r="13" spans="1:11" ht="15" customHeight="1" x14ac:dyDescent="0.25">
      <c r="B13" s="21" t="s">
        <v>136</v>
      </c>
      <c r="C13" s="21" t="s">
        <v>81</v>
      </c>
      <c r="D13"/>
      <c r="E13"/>
      <c r="F13"/>
      <c r="G13"/>
    </row>
    <row r="14" spans="1:11" ht="15" customHeight="1" x14ac:dyDescent="0.25">
      <c r="B14" s="21" t="s">
        <v>64</v>
      </c>
      <c r="C14" t="s">
        <v>86</v>
      </c>
      <c r="D14" t="s">
        <v>89</v>
      </c>
      <c r="E14" t="s">
        <v>87</v>
      </c>
      <c r="F14" t="s">
        <v>88</v>
      </c>
      <c r="G14" t="s">
        <v>21</v>
      </c>
    </row>
    <row r="15" spans="1:11" ht="15" customHeight="1" x14ac:dyDescent="0.25">
      <c r="B15" s="22" t="s">
        <v>111</v>
      </c>
      <c r="C15" s="25"/>
      <c r="D15" s="25">
        <v>702</v>
      </c>
      <c r="E15" s="25"/>
      <c r="F15" s="25"/>
      <c r="G15" s="25">
        <v>702</v>
      </c>
    </row>
    <row r="16" spans="1:11" ht="15" customHeight="1" x14ac:dyDescent="0.25">
      <c r="B16" s="22" t="s">
        <v>110</v>
      </c>
      <c r="C16" s="25"/>
      <c r="D16" s="25"/>
      <c r="E16" s="25"/>
      <c r="F16" s="25">
        <v>1190</v>
      </c>
      <c r="G16" s="25">
        <v>1190</v>
      </c>
    </row>
    <row r="17" spans="2:7" ht="15" customHeight="1" x14ac:dyDescent="0.25">
      <c r="B17" s="22" t="s">
        <v>112</v>
      </c>
      <c r="C17" s="25"/>
      <c r="D17" s="25">
        <v>1505</v>
      </c>
      <c r="E17" s="25"/>
      <c r="F17" s="25"/>
      <c r="G17" s="25">
        <v>1505</v>
      </c>
    </row>
    <row r="18" spans="2:7" ht="15" customHeight="1" x14ac:dyDescent="0.25">
      <c r="B18" s="22" t="s">
        <v>105</v>
      </c>
      <c r="C18" s="25"/>
      <c r="D18" s="25"/>
      <c r="E18" s="25">
        <v>800</v>
      </c>
      <c r="F18" s="25"/>
      <c r="G18" s="25">
        <v>800</v>
      </c>
    </row>
    <row r="19" spans="2:7" x14ac:dyDescent="0.25">
      <c r="B19" s="22" t="s">
        <v>102</v>
      </c>
      <c r="C19" s="25">
        <v>1000</v>
      </c>
      <c r="D19" s="25"/>
      <c r="E19" s="25"/>
      <c r="F19" s="25"/>
      <c r="G19" s="25">
        <v>1000</v>
      </c>
    </row>
    <row r="20" spans="2:7" x14ac:dyDescent="0.25">
      <c r="B20" s="22" t="s">
        <v>104</v>
      </c>
      <c r="C20" s="25"/>
      <c r="D20" s="25"/>
      <c r="E20" s="25">
        <v>1000</v>
      </c>
      <c r="F20" s="25"/>
      <c r="G20" s="25">
        <v>1000</v>
      </c>
    </row>
    <row r="21" spans="2:7" x14ac:dyDescent="0.25">
      <c r="B21" s="22" t="s">
        <v>103</v>
      </c>
      <c r="C21" s="25"/>
      <c r="D21" s="25"/>
      <c r="E21" s="25">
        <v>1330</v>
      </c>
      <c r="F21" s="25"/>
      <c r="G21" s="25">
        <v>1330</v>
      </c>
    </row>
    <row r="22" spans="2:7" x14ac:dyDescent="0.25">
      <c r="B22" s="22" t="s">
        <v>99</v>
      </c>
      <c r="C22" s="25">
        <v>1550</v>
      </c>
      <c r="D22" s="25">
        <v>2255</v>
      </c>
      <c r="E22" s="25"/>
      <c r="F22" s="25"/>
      <c r="G22" s="25">
        <v>3805</v>
      </c>
    </row>
    <row r="23" spans="2:7" x14ac:dyDescent="0.25">
      <c r="B23" s="22" t="s">
        <v>101</v>
      </c>
      <c r="C23" s="25">
        <v>720</v>
      </c>
      <c r="D23" s="25">
        <v>963</v>
      </c>
      <c r="E23" s="25"/>
      <c r="F23" s="25"/>
      <c r="G23" s="25">
        <v>1683</v>
      </c>
    </row>
    <row r="24" spans="2:7" x14ac:dyDescent="0.25">
      <c r="B24" s="22" t="s">
        <v>107</v>
      </c>
      <c r="C24" s="25"/>
      <c r="D24" s="25"/>
      <c r="E24" s="25"/>
      <c r="F24" s="25">
        <v>980</v>
      </c>
      <c r="G24" s="25">
        <v>980</v>
      </c>
    </row>
    <row r="25" spans="2:7" x14ac:dyDescent="0.25">
      <c r="B25" s="22" t="s">
        <v>108</v>
      </c>
      <c r="C25" s="25"/>
      <c r="D25" s="25"/>
      <c r="E25" s="25"/>
      <c r="F25" s="25">
        <v>820</v>
      </c>
      <c r="G25" s="25">
        <v>820</v>
      </c>
    </row>
    <row r="26" spans="2:7" x14ac:dyDescent="0.25">
      <c r="B26" s="22" t="s">
        <v>106</v>
      </c>
      <c r="C26" s="25"/>
      <c r="D26" s="25"/>
      <c r="E26" s="25">
        <v>1630</v>
      </c>
      <c r="F26" s="25"/>
      <c r="G26" s="25">
        <v>1630</v>
      </c>
    </row>
    <row r="27" spans="2:7" x14ac:dyDescent="0.25">
      <c r="B27" s="22" t="s">
        <v>100</v>
      </c>
      <c r="C27" s="25">
        <v>830</v>
      </c>
      <c r="D27" s="25"/>
      <c r="E27" s="25"/>
      <c r="F27" s="25"/>
      <c r="G27" s="25">
        <v>830</v>
      </c>
    </row>
    <row r="28" spans="2:7" x14ac:dyDescent="0.25">
      <c r="B28" s="22" t="s">
        <v>109</v>
      </c>
      <c r="C28" s="25"/>
      <c r="D28" s="25"/>
      <c r="E28" s="25"/>
      <c r="F28" s="25">
        <v>483</v>
      </c>
      <c r="G28" s="25">
        <v>483</v>
      </c>
    </row>
    <row r="29" spans="2:7" x14ac:dyDescent="0.25">
      <c r="B29" s="22" t="s">
        <v>21</v>
      </c>
      <c r="C29" s="25">
        <v>4100</v>
      </c>
      <c r="D29" s="25">
        <v>5425</v>
      </c>
      <c r="E29" s="25">
        <v>4760</v>
      </c>
      <c r="F29" s="25">
        <v>3473</v>
      </c>
      <c r="G29" s="25">
        <v>17758</v>
      </c>
    </row>
    <row r="30" spans="2:7" x14ac:dyDescent="0.25">
      <c r="B30"/>
      <c r="C30"/>
    </row>
  </sheetData>
  <pageMargins left="0.7" right="0.7" top="0.75" bottom="0.75" header="0.3" footer="0.3"/>
  <pageSetup paperSize="9"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dimension ref="A1:S33"/>
  <sheetViews>
    <sheetView showGridLines="0" workbookViewId="0">
      <selection activeCell="B13" sqref="B13"/>
    </sheetView>
  </sheetViews>
  <sheetFormatPr defaultColWidth="9.140625" defaultRowHeight="15" x14ac:dyDescent="0.25"/>
  <cols>
    <col min="1" max="1" width="9.140625" style="5"/>
    <col min="2" max="2" width="26.42578125" style="6" customWidth="1"/>
    <col min="3" max="3" width="19.5703125" style="6" customWidth="1"/>
    <col min="4" max="6" width="10.7109375" style="6" customWidth="1"/>
    <col min="7" max="7" width="11.7109375" style="6" customWidth="1"/>
    <col min="8" max="18" width="10.7109375" style="6" customWidth="1"/>
    <col min="19" max="19" width="10.140625" style="6" bestFit="1" customWidth="1"/>
    <col min="20" max="59" width="9.140625" style="6" customWidth="1"/>
    <col min="60" max="60" width="9.140625" style="6"/>
    <col min="61" max="66" width="9.140625" style="6" customWidth="1"/>
    <col min="67" max="16384" width="9.140625" style="6"/>
  </cols>
  <sheetData>
    <row r="1" spans="1:19" ht="15" customHeight="1" x14ac:dyDescent="0.25">
      <c r="A1" s="45" t="s">
        <v>118</v>
      </c>
    </row>
    <row r="2" spans="1:19" ht="15" customHeight="1" x14ac:dyDescent="0.25">
      <c r="A2" s="5" t="s">
        <v>145</v>
      </c>
    </row>
    <row r="3" spans="1:19" ht="15" customHeight="1" x14ac:dyDescent="0.25">
      <c r="A3" s="5" t="s">
        <v>122</v>
      </c>
    </row>
    <row r="4" spans="1:19" ht="15" customHeight="1" x14ac:dyDescent="0.25">
      <c r="A4" s="32" t="s">
        <v>6</v>
      </c>
    </row>
    <row r="5" spans="1:19" ht="15" customHeight="1" x14ac:dyDescent="0.3">
      <c r="A5" s="32"/>
      <c r="H5" s="11" t="str">
        <f>IF(AND($B$14="Davi",$C$14=5036),"Muito bem! Agora é mais fácil"," ")</f>
        <v>Muito bem! Agora é mais fácil</v>
      </c>
    </row>
    <row r="6" spans="1:19" ht="15" customHeight="1" x14ac:dyDescent="0.3">
      <c r="H6" s="11" t="str">
        <f>IF(AND($B$14="Davi",$C$14=5036),"ler os dados. Role para baixo"," ")</f>
        <v>ler os dados. Role para baixo</v>
      </c>
    </row>
    <row r="7" spans="1:19" ht="15" customHeight="1" x14ac:dyDescent="0.3">
      <c r="H7" s="11" t="str">
        <f>IF(AND($B$14="Davi",$C$14=5036),"e clique em Próximo..."," ")</f>
        <v>e clique em Próximo...</v>
      </c>
    </row>
    <row r="8" spans="1:19" ht="15" customHeight="1" x14ac:dyDescent="0.25"/>
    <row r="9" spans="1:19" ht="15" customHeight="1" x14ac:dyDescent="0.25"/>
    <row r="10" spans="1:19" ht="15" customHeight="1" x14ac:dyDescent="0.25"/>
    <row r="11" spans="1:19" ht="15" customHeight="1" x14ac:dyDescent="0.25"/>
    <row r="12" spans="1:19" ht="15" customHeight="1" x14ac:dyDescent="0.25"/>
    <row r="13" spans="1:19" ht="15" customHeight="1" x14ac:dyDescent="0.25">
      <c r="B13" s="21" t="s">
        <v>64</v>
      </c>
      <c r="C13" t="s">
        <v>135</v>
      </c>
      <c r="D13"/>
      <c r="E13"/>
      <c r="F13"/>
      <c r="G13"/>
      <c r="H13"/>
      <c r="I13"/>
      <c r="J13"/>
      <c r="K13"/>
      <c r="L13"/>
      <c r="M13"/>
      <c r="N13"/>
      <c r="O13"/>
      <c r="P13"/>
      <c r="Q13"/>
      <c r="R13"/>
      <c r="S13"/>
    </row>
    <row r="14" spans="1:19" ht="15" customHeight="1" x14ac:dyDescent="0.25">
      <c r="B14" s="22" t="s">
        <v>97</v>
      </c>
      <c r="C14" s="59">
        <v>5036</v>
      </c>
      <c r="D14"/>
      <c r="E14"/>
      <c r="F14"/>
      <c r="G14"/>
      <c r="H14"/>
      <c r="I14"/>
      <c r="J14"/>
      <c r="K14"/>
      <c r="L14"/>
      <c r="M14"/>
      <c r="N14"/>
      <c r="O14"/>
      <c r="P14"/>
      <c r="Q14"/>
      <c r="R14"/>
      <c r="S14"/>
    </row>
    <row r="15" spans="1:19" ht="15" customHeight="1" x14ac:dyDescent="0.25">
      <c r="B15" s="23" t="s">
        <v>89</v>
      </c>
      <c r="C15" s="59">
        <v>933</v>
      </c>
      <c r="D15"/>
      <c r="E15"/>
      <c r="F15"/>
      <c r="G15"/>
      <c r="H15"/>
      <c r="I15"/>
      <c r="J15"/>
      <c r="K15"/>
      <c r="L15"/>
      <c r="M15"/>
      <c r="N15"/>
      <c r="O15"/>
      <c r="P15"/>
      <c r="Q15"/>
      <c r="R15"/>
      <c r="S15"/>
    </row>
    <row r="16" spans="1:19" ht="15" customHeight="1" x14ac:dyDescent="0.25">
      <c r="B16" s="23" t="s">
        <v>87</v>
      </c>
      <c r="C16" s="59">
        <v>1320</v>
      </c>
      <c r="D16"/>
      <c r="E16"/>
      <c r="F16"/>
      <c r="G16"/>
      <c r="H16"/>
      <c r="I16"/>
      <c r="J16"/>
      <c r="K16"/>
      <c r="L16"/>
      <c r="M16"/>
      <c r="N16"/>
      <c r="O16"/>
      <c r="P16"/>
      <c r="Q16"/>
      <c r="R16"/>
      <c r="S16"/>
    </row>
    <row r="17" spans="2:7" ht="15" customHeight="1" x14ac:dyDescent="0.25">
      <c r="B17" s="23" t="s">
        <v>88</v>
      </c>
      <c r="C17" s="59">
        <v>1133</v>
      </c>
      <c r="D17"/>
      <c r="E17"/>
      <c r="F17"/>
      <c r="G17"/>
    </row>
    <row r="18" spans="2:7" ht="15" customHeight="1" x14ac:dyDescent="0.25">
      <c r="B18" s="23" t="s">
        <v>86</v>
      </c>
      <c r="C18" s="59">
        <v>1650</v>
      </c>
      <c r="D18"/>
      <c r="E18"/>
      <c r="F18"/>
      <c r="G18"/>
    </row>
    <row r="19" spans="2:7" ht="15" customHeight="1" x14ac:dyDescent="0.25">
      <c r="B19" s="22" t="s">
        <v>96</v>
      </c>
      <c r="C19" s="59">
        <v>8300</v>
      </c>
      <c r="D19"/>
      <c r="E19"/>
      <c r="F19"/>
    </row>
    <row r="20" spans="2:7" ht="15" customHeight="1" x14ac:dyDescent="0.25">
      <c r="B20" s="23" t="s">
        <v>89</v>
      </c>
      <c r="C20" s="59">
        <v>3220</v>
      </c>
    </row>
    <row r="21" spans="2:7" ht="15" customHeight="1" x14ac:dyDescent="0.25">
      <c r="B21" s="23" t="s">
        <v>87</v>
      </c>
      <c r="C21" s="59">
        <v>2400</v>
      </c>
    </row>
    <row r="22" spans="2:7" ht="15" customHeight="1" x14ac:dyDescent="0.25">
      <c r="B22" s="23" t="s">
        <v>88</v>
      </c>
      <c r="C22" s="59">
        <v>1260</v>
      </c>
    </row>
    <row r="23" spans="2:7" ht="15" customHeight="1" x14ac:dyDescent="0.25">
      <c r="B23" s="23" t="s">
        <v>86</v>
      </c>
      <c r="C23" s="59">
        <v>1420</v>
      </c>
    </row>
    <row r="24" spans="2:7" ht="15" customHeight="1" x14ac:dyDescent="0.25">
      <c r="B24" s="22" t="s">
        <v>95</v>
      </c>
      <c r="C24" s="59">
        <v>4422</v>
      </c>
    </row>
    <row r="25" spans="2:7" ht="15" customHeight="1" x14ac:dyDescent="0.25">
      <c r="B25" s="23" t="s">
        <v>89</v>
      </c>
      <c r="C25" s="59">
        <v>1272</v>
      </c>
    </row>
    <row r="26" spans="2:7" ht="15" customHeight="1" x14ac:dyDescent="0.25">
      <c r="B26" s="23" t="s">
        <v>87</v>
      </c>
      <c r="C26" s="59">
        <v>1040</v>
      </c>
    </row>
    <row r="27" spans="2:7" ht="15" customHeight="1" x14ac:dyDescent="0.25">
      <c r="B27" s="23" t="s">
        <v>88</v>
      </c>
      <c r="C27" s="59">
        <v>1080</v>
      </c>
    </row>
    <row r="28" spans="2:7" ht="15" customHeight="1" x14ac:dyDescent="0.25">
      <c r="B28" s="23" t="s">
        <v>86</v>
      </c>
      <c r="C28" s="59">
        <v>1030</v>
      </c>
    </row>
    <row r="29" spans="2:7" ht="15" customHeight="1" x14ac:dyDescent="0.25">
      <c r="B29" s="22" t="s">
        <v>21</v>
      </c>
      <c r="C29" s="59">
        <v>17758</v>
      </c>
    </row>
    <row r="30" spans="2:7" ht="15" customHeight="1" x14ac:dyDescent="0.25">
      <c r="B30"/>
      <c r="C30"/>
    </row>
    <row r="31" spans="2:7" ht="15" customHeight="1" x14ac:dyDescent="0.25"/>
    <row r="32" spans="2:7" ht="15" customHeight="1" x14ac:dyDescent="0.25"/>
    <row r="33" ht="15" customHeight="1" x14ac:dyDescent="0.25"/>
  </sheetData>
  <pageMargins left="0.7" right="0.7" top="0.75" bottom="0.75" header="0.3" footer="0.3"/>
  <pageSetup paperSize="9" orientation="landscape"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dimension ref="A1:I92"/>
  <sheetViews>
    <sheetView showGridLines="0" workbookViewId="0">
      <selection activeCell="I9" sqref="I9"/>
    </sheetView>
  </sheetViews>
  <sheetFormatPr defaultColWidth="9.140625" defaultRowHeight="15" x14ac:dyDescent="0.25"/>
  <cols>
    <col min="1" max="1" width="9.140625" style="5"/>
    <col min="2" max="2" width="26.140625" style="6" bestFit="1" customWidth="1"/>
    <col min="3" max="4" width="10.7109375" style="6" customWidth="1"/>
    <col min="5" max="5" width="9.42578125" style="6" customWidth="1"/>
    <col min="6" max="6" width="7.85546875" style="6" customWidth="1"/>
    <col min="7" max="7" width="9.5703125" style="6" customWidth="1"/>
    <col min="8" max="8" width="10.28515625" style="6" customWidth="1"/>
    <col min="9" max="14" width="10.7109375" style="6" customWidth="1"/>
    <col min="15" max="15" width="9.140625" style="6" bestFit="1" customWidth="1"/>
    <col min="16" max="16" width="7.5703125" style="6" bestFit="1" customWidth="1"/>
    <col min="17" max="17" width="6.140625" style="6" bestFit="1" customWidth="1"/>
    <col min="18" max="18" width="12.140625" style="6" bestFit="1" customWidth="1"/>
    <col min="19" max="19" width="11.28515625" style="6" bestFit="1" customWidth="1"/>
    <col min="20" max="20" width="11.42578125" style="6" bestFit="1" customWidth="1"/>
    <col min="21" max="21" width="10.85546875" style="6" bestFit="1" customWidth="1"/>
    <col min="22" max="22" width="13.140625" style="6" bestFit="1" customWidth="1"/>
    <col min="23" max="23" width="7.5703125" style="6" bestFit="1" customWidth="1"/>
    <col min="24" max="24" width="6.140625" style="6" bestFit="1" customWidth="1"/>
    <col min="25" max="25" width="13.42578125" style="6" bestFit="1" customWidth="1"/>
    <col min="26" max="26" width="16.28515625" style="6" bestFit="1" customWidth="1"/>
    <col min="27" max="27" width="12.140625" style="6" bestFit="1" customWidth="1"/>
    <col min="28" max="28" width="7.5703125" style="6" bestFit="1" customWidth="1"/>
    <col min="29" max="29" width="6.140625" style="6" bestFit="1" customWidth="1"/>
    <col min="30" max="30" width="12.140625" style="6" bestFit="1" customWidth="1"/>
    <col min="31" max="31" width="15.28515625" style="6" bestFit="1" customWidth="1"/>
    <col min="32" max="32" width="10.28515625" style="6" bestFit="1" customWidth="1"/>
    <col min="33" max="33" width="7.5703125" style="6" bestFit="1" customWidth="1"/>
    <col min="34" max="34" width="6.140625" style="6" bestFit="1" customWidth="1"/>
    <col min="35" max="35" width="13.42578125" style="6" bestFit="1" customWidth="1"/>
    <col min="36" max="36" width="12.140625" style="6" bestFit="1" customWidth="1"/>
    <col min="37" max="37" width="9.42578125" style="6" bestFit="1" customWidth="1"/>
    <col min="38" max="38" width="7.5703125" style="6" bestFit="1" customWidth="1"/>
    <col min="39" max="39" width="6.140625" style="6" bestFit="1" customWidth="1"/>
    <col min="40" max="40" width="11.42578125" style="6" bestFit="1" customWidth="1"/>
    <col min="41" max="41" width="12.42578125" style="6" bestFit="1" customWidth="1"/>
    <col min="42" max="42" width="10.140625" style="6" bestFit="1" customWidth="1"/>
    <col min="43" max="43" width="7.5703125" style="6" bestFit="1" customWidth="1"/>
    <col min="44" max="44" width="6.140625" style="6" bestFit="1" customWidth="1"/>
    <col min="45" max="45" width="9" style="6" bestFit="1" customWidth="1"/>
    <col min="46" max="46" width="9.140625" style="6" bestFit="1" customWidth="1"/>
    <col min="47" max="47" width="7.5703125" style="6" bestFit="1" customWidth="1"/>
    <col min="48" max="48" width="6.140625" style="6" bestFit="1" customWidth="1"/>
    <col min="49" max="49" width="12.140625" style="6" bestFit="1" customWidth="1"/>
    <col min="50" max="50" width="13.28515625" style="6" bestFit="1" customWidth="1"/>
    <col min="51" max="51" width="10.7109375" style="6" bestFit="1" customWidth="1"/>
    <col min="52" max="52" width="7.5703125" style="6" bestFit="1" customWidth="1"/>
    <col min="53" max="53" width="6.140625" style="6" bestFit="1" customWidth="1"/>
    <col min="54" max="54" width="11.42578125" style="6" bestFit="1" customWidth="1"/>
    <col min="55" max="55" width="13.85546875" style="6" bestFit="1" customWidth="1"/>
    <col min="56" max="56" width="11.5703125" style="6" bestFit="1" customWidth="1"/>
    <col min="57" max="57" width="7.5703125" style="6" bestFit="1" customWidth="1"/>
    <col min="58" max="58" width="6.140625" style="6" bestFit="1" customWidth="1"/>
    <col min="59" max="59" width="13.42578125" style="6" bestFit="1" customWidth="1"/>
    <col min="60" max="60" width="14.7109375" style="6" bestFit="1" customWidth="1"/>
    <col min="61" max="61" width="10.7109375" style="6" bestFit="1" customWidth="1"/>
    <col min="62" max="62" width="7.5703125" style="6" bestFit="1" customWidth="1"/>
    <col min="63" max="63" width="6.140625" style="6" bestFit="1" customWidth="1"/>
    <col min="64" max="64" width="11.42578125" style="6" bestFit="1" customWidth="1"/>
    <col min="65" max="65" width="13.85546875" style="6" bestFit="1" customWidth="1"/>
    <col min="66" max="66" width="9.140625" style="6" bestFit="1" customWidth="1"/>
    <col min="67" max="67" width="7.5703125" style="6" bestFit="1" customWidth="1"/>
    <col min="68" max="68" width="6.140625" style="6" bestFit="1" customWidth="1"/>
    <col min="69" max="69" width="9" style="6" bestFit="1" customWidth="1"/>
    <col min="70" max="70" width="12.140625" style="6" bestFit="1" customWidth="1"/>
    <col min="71" max="71" width="14.140625" style="6" bestFit="1" customWidth="1"/>
    <col min="72" max="72" width="7.5703125" style="6" bestFit="1" customWidth="1"/>
    <col min="73" max="73" width="6.140625" style="6" bestFit="1" customWidth="1"/>
    <col min="74" max="74" width="13.42578125" style="6" bestFit="1" customWidth="1"/>
    <col min="75" max="75" width="17.42578125" style="6" bestFit="1" customWidth="1"/>
    <col min="76" max="76" width="10.140625" style="6" bestFit="1" customWidth="1"/>
    <col min="77" max="77" width="7.5703125" style="6" bestFit="1" customWidth="1"/>
    <col min="78" max="78" width="6.140625" style="6" bestFit="1" customWidth="1"/>
    <col min="79" max="79" width="9" style="6" bestFit="1" customWidth="1"/>
    <col min="80" max="80" width="13.28515625" style="6" bestFit="1" customWidth="1"/>
    <col min="81" max="81" width="11.28515625" style="6" bestFit="1" customWidth="1"/>
    <col min="82" max="16384" width="9.140625" style="6"/>
  </cols>
  <sheetData>
    <row r="1" spans="1:9" ht="15" customHeight="1" x14ac:dyDescent="0.25">
      <c r="A1" s="45" t="s">
        <v>120</v>
      </c>
    </row>
    <row r="2" spans="1:9" ht="15" customHeight="1" x14ac:dyDescent="0.25">
      <c r="A2" s="5" t="s">
        <v>145</v>
      </c>
    </row>
    <row r="3" spans="1:9" ht="15" customHeight="1" x14ac:dyDescent="0.25">
      <c r="A3" s="5" t="s">
        <v>123</v>
      </c>
    </row>
    <row r="4" spans="1:9" ht="15" customHeight="1" x14ac:dyDescent="0.25">
      <c r="A4" s="5" t="s">
        <v>124</v>
      </c>
    </row>
    <row r="5" spans="1:9" ht="15" customHeight="1" x14ac:dyDescent="0.25">
      <c r="A5" s="32" t="s">
        <v>6</v>
      </c>
    </row>
    <row r="6" spans="1:9" ht="15" customHeight="1" x14ac:dyDescent="0.25">
      <c r="A6" s="32"/>
    </row>
    <row r="7" spans="1:9" ht="15" customHeight="1" x14ac:dyDescent="0.3">
      <c r="B7" s="11"/>
      <c r="D7" s="11"/>
    </row>
    <row r="8" spans="1:9" ht="15" customHeight="1" x14ac:dyDescent="0.25">
      <c r="I8" s="16" t="s">
        <v>117</v>
      </c>
    </row>
    <row r="9" spans="1:9" ht="15" customHeight="1" x14ac:dyDescent="0.25">
      <c r="I9" s="15"/>
    </row>
    <row r="10" spans="1:9" ht="15" customHeight="1" x14ac:dyDescent="0.3">
      <c r="I10" s="11" t="str">
        <f>IF($I$9=400,"Você está certo!",IF($I$9=530,"Tente novamente...",IF($I$9=123,"Não é bem assim..."," ")))</f>
        <v xml:space="preserve"> </v>
      </c>
    </row>
    <row r="11" spans="1:9" ht="15" customHeight="1" x14ac:dyDescent="0.25"/>
    <row r="12" spans="1:9" ht="15" customHeight="1" x14ac:dyDescent="0.25"/>
    <row r="13" spans="1:9" ht="15" customHeight="1" x14ac:dyDescent="0.25">
      <c r="B13" s="21" t="s">
        <v>136</v>
      </c>
      <c r="C13" s="21" t="s">
        <v>81</v>
      </c>
      <c r="D13"/>
      <c r="E13"/>
      <c r="F13"/>
    </row>
    <row r="14" spans="1:9" ht="15" customHeight="1" x14ac:dyDescent="0.25">
      <c r="B14" s="21" t="s">
        <v>64</v>
      </c>
      <c r="C14" t="s">
        <v>97</v>
      </c>
      <c r="D14" t="s">
        <v>95</v>
      </c>
      <c r="E14" t="s">
        <v>96</v>
      </c>
      <c r="F14" t="s">
        <v>21</v>
      </c>
    </row>
    <row r="15" spans="1:9" ht="15" customHeight="1" x14ac:dyDescent="0.25">
      <c r="B15" s="22" t="s">
        <v>86</v>
      </c>
      <c r="C15" s="59">
        <v>1650</v>
      </c>
      <c r="D15" s="59">
        <v>1030</v>
      </c>
      <c r="E15" s="59">
        <v>1420</v>
      </c>
      <c r="F15" s="59">
        <v>4100</v>
      </c>
    </row>
    <row r="16" spans="1:9" ht="15" customHeight="1" x14ac:dyDescent="0.25">
      <c r="B16" s="23" t="s">
        <v>102</v>
      </c>
      <c r="C16" s="59">
        <v>400</v>
      </c>
      <c r="D16" s="59">
        <v>300</v>
      </c>
      <c r="E16" s="59">
        <v>300</v>
      </c>
      <c r="F16" s="59">
        <v>1000</v>
      </c>
    </row>
    <row r="17" spans="2:6" ht="15" customHeight="1" x14ac:dyDescent="0.25">
      <c r="B17" s="23" t="s">
        <v>99</v>
      </c>
      <c r="C17" s="59">
        <v>450</v>
      </c>
      <c r="D17" s="59">
        <v>300</v>
      </c>
      <c r="E17" s="59">
        <v>800</v>
      </c>
      <c r="F17" s="59">
        <v>1550</v>
      </c>
    </row>
    <row r="18" spans="2:6" ht="15" customHeight="1" x14ac:dyDescent="0.25">
      <c r="B18" s="23" t="s">
        <v>101</v>
      </c>
      <c r="C18" s="59">
        <v>400</v>
      </c>
      <c r="D18" s="59">
        <v>200</v>
      </c>
      <c r="E18" s="59">
        <v>120</v>
      </c>
      <c r="F18" s="59">
        <v>720</v>
      </c>
    </row>
    <row r="19" spans="2:6" ht="15" customHeight="1" x14ac:dyDescent="0.25">
      <c r="B19" s="23" t="s">
        <v>100</v>
      </c>
      <c r="C19" s="59">
        <v>400</v>
      </c>
      <c r="D19" s="59">
        <v>230</v>
      </c>
      <c r="E19" s="59">
        <v>200</v>
      </c>
      <c r="F19" s="59">
        <v>830</v>
      </c>
    </row>
    <row r="20" spans="2:6" ht="15" customHeight="1" x14ac:dyDescent="0.25">
      <c r="B20" s="22" t="s">
        <v>89</v>
      </c>
      <c r="C20" s="59">
        <v>933</v>
      </c>
      <c r="D20" s="59">
        <v>1272</v>
      </c>
      <c r="E20" s="59">
        <v>3220</v>
      </c>
      <c r="F20" s="59">
        <v>5425</v>
      </c>
    </row>
    <row r="21" spans="2:6" ht="15" customHeight="1" x14ac:dyDescent="0.25">
      <c r="B21" s="23" t="s">
        <v>111</v>
      </c>
      <c r="C21" s="59">
        <v>140</v>
      </c>
      <c r="D21" s="59">
        <v>62</v>
      </c>
      <c r="E21" s="59">
        <v>500</v>
      </c>
      <c r="F21" s="59">
        <v>702</v>
      </c>
    </row>
    <row r="22" spans="2:6" ht="15" customHeight="1" x14ac:dyDescent="0.25">
      <c r="B22" s="23" t="s">
        <v>112</v>
      </c>
      <c r="C22" s="59">
        <v>403</v>
      </c>
      <c r="D22" s="59">
        <v>502</v>
      </c>
      <c r="E22" s="59">
        <v>600</v>
      </c>
      <c r="F22" s="59">
        <v>1505</v>
      </c>
    </row>
    <row r="23" spans="2:6" ht="15" customHeight="1" x14ac:dyDescent="0.25">
      <c r="B23" s="23" t="s">
        <v>99</v>
      </c>
      <c r="C23" s="59">
        <v>50</v>
      </c>
      <c r="D23" s="59">
        <v>205</v>
      </c>
      <c r="E23" s="59">
        <v>2000</v>
      </c>
      <c r="F23" s="59">
        <v>2255</v>
      </c>
    </row>
    <row r="24" spans="2:6" ht="15" customHeight="1" x14ac:dyDescent="0.25">
      <c r="B24" s="23" t="s">
        <v>101</v>
      </c>
      <c r="C24" s="59">
        <v>340</v>
      </c>
      <c r="D24" s="59">
        <v>503</v>
      </c>
      <c r="E24" s="59">
        <v>120</v>
      </c>
      <c r="F24" s="59">
        <v>963</v>
      </c>
    </row>
    <row r="25" spans="2:6" ht="15" customHeight="1" x14ac:dyDescent="0.25">
      <c r="B25" s="22" t="s">
        <v>87</v>
      </c>
      <c r="C25" s="59">
        <v>1320</v>
      </c>
      <c r="D25" s="59">
        <v>1040</v>
      </c>
      <c r="E25" s="59">
        <v>2400</v>
      </c>
      <c r="F25" s="59">
        <v>4760</v>
      </c>
    </row>
    <row r="26" spans="2:6" ht="15" customHeight="1" x14ac:dyDescent="0.25">
      <c r="B26" s="23" t="s">
        <v>105</v>
      </c>
      <c r="C26" s="59">
        <v>400</v>
      </c>
      <c r="D26" s="59">
        <v>200</v>
      </c>
      <c r="E26" s="59">
        <v>200</v>
      </c>
      <c r="F26" s="59">
        <v>800</v>
      </c>
    </row>
    <row r="27" spans="2:6" ht="15" customHeight="1" x14ac:dyDescent="0.25">
      <c r="B27" s="23" t="s">
        <v>104</v>
      </c>
      <c r="C27" s="59">
        <v>300</v>
      </c>
      <c r="D27" s="59">
        <v>400</v>
      </c>
      <c r="E27" s="59">
        <v>300</v>
      </c>
      <c r="F27" s="59">
        <v>1000</v>
      </c>
    </row>
    <row r="28" spans="2:6" ht="15" customHeight="1" x14ac:dyDescent="0.25">
      <c r="B28" s="23" t="s">
        <v>103</v>
      </c>
      <c r="C28" s="59">
        <v>220</v>
      </c>
      <c r="D28" s="59">
        <v>210</v>
      </c>
      <c r="E28" s="59">
        <v>900</v>
      </c>
      <c r="F28" s="59">
        <v>1330</v>
      </c>
    </row>
    <row r="29" spans="2:6" ht="15" customHeight="1" x14ac:dyDescent="0.25">
      <c r="B29" s="23" t="s">
        <v>106</v>
      </c>
      <c r="C29" s="59">
        <v>400</v>
      </c>
      <c r="D29" s="59">
        <v>230</v>
      </c>
      <c r="E29" s="59">
        <v>1000</v>
      </c>
      <c r="F29" s="59">
        <v>1630</v>
      </c>
    </row>
    <row r="30" spans="2:6" ht="15" customHeight="1" x14ac:dyDescent="0.25">
      <c r="B30" s="22" t="s">
        <v>88</v>
      </c>
      <c r="C30" s="59">
        <v>1133</v>
      </c>
      <c r="D30" s="59">
        <v>1080</v>
      </c>
      <c r="E30" s="59">
        <v>1260</v>
      </c>
      <c r="F30" s="59">
        <v>3473</v>
      </c>
    </row>
    <row r="31" spans="2:6" ht="15" customHeight="1" x14ac:dyDescent="0.25">
      <c r="B31" s="23" t="s">
        <v>110</v>
      </c>
      <c r="C31" s="59">
        <v>250</v>
      </c>
      <c r="D31" s="59">
        <v>300</v>
      </c>
      <c r="E31" s="59">
        <v>640</v>
      </c>
      <c r="F31" s="59">
        <v>1190</v>
      </c>
    </row>
    <row r="32" spans="2:6" ht="15" customHeight="1" x14ac:dyDescent="0.25">
      <c r="B32" s="23" t="s">
        <v>107</v>
      </c>
      <c r="C32" s="59">
        <v>530</v>
      </c>
      <c r="D32" s="59">
        <v>100</v>
      </c>
      <c r="E32" s="59">
        <v>350</v>
      </c>
      <c r="F32" s="59">
        <v>980</v>
      </c>
    </row>
    <row r="33" spans="2:6" ht="15" customHeight="1" x14ac:dyDescent="0.25">
      <c r="B33" s="23" t="s">
        <v>108</v>
      </c>
      <c r="C33" s="59">
        <v>230</v>
      </c>
      <c r="D33" s="59">
        <v>560</v>
      </c>
      <c r="E33" s="59">
        <v>30</v>
      </c>
      <c r="F33" s="59">
        <v>820</v>
      </c>
    </row>
    <row r="34" spans="2:6" ht="15" customHeight="1" x14ac:dyDescent="0.25">
      <c r="B34" s="23" t="s">
        <v>109</v>
      </c>
      <c r="C34" s="59">
        <v>123</v>
      </c>
      <c r="D34" s="59">
        <v>120</v>
      </c>
      <c r="E34" s="59">
        <v>240</v>
      </c>
      <c r="F34" s="59">
        <v>483</v>
      </c>
    </row>
    <row r="35" spans="2:6" ht="15" customHeight="1" x14ac:dyDescent="0.25">
      <c r="B35" s="22" t="s">
        <v>21</v>
      </c>
      <c r="C35" s="59">
        <v>5036</v>
      </c>
      <c r="D35" s="59">
        <v>4422</v>
      </c>
      <c r="E35" s="59">
        <v>8300</v>
      </c>
      <c r="F35" s="59">
        <v>17758</v>
      </c>
    </row>
    <row r="36" spans="2:6" ht="15" customHeight="1" x14ac:dyDescent="0.25">
      <c r="B36"/>
      <c r="C36"/>
    </row>
    <row r="37" spans="2:6" ht="15" customHeight="1" x14ac:dyDescent="0.25">
      <c r="B37"/>
      <c r="C37"/>
    </row>
    <row r="38" spans="2:6" ht="15" customHeight="1" x14ac:dyDescent="0.25">
      <c r="B38"/>
      <c r="C38"/>
    </row>
    <row r="39" spans="2:6" x14ac:dyDescent="0.25">
      <c r="B39"/>
      <c r="C39"/>
    </row>
    <row r="40" spans="2:6" x14ac:dyDescent="0.25">
      <c r="B40"/>
      <c r="C40"/>
    </row>
    <row r="41" spans="2:6" x14ac:dyDescent="0.25">
      <c r="B41"/>
      <c r="C41"/>
    </row>
    <row r="42" spans="2:6" x14ac:dyDescent="0.25">
      <c r="B42"/>
      <c r="C42"/>
    </row>
    <row r="43" spans="2:6" x14ac:dyDescent="0.25">
      <c r="B43"/>
      <c r="C43"/>
    </row>
    <row r="44" spans="2:6" x14ac:dyDescent="0.25">
      <c r="B44"/>
      <c r="C44"/>
    </row>
    <row r="45" spans="2:6" x14ac:dyDescent="0.25">
      <c r="B45"/>
      <c r="C45"/>
    </row>
    <row r="46" spans="2:6" x14ac:dyDescent="0.25">
      <c r="B46"/>
      <c r="C46"/>
    </row>
    <row r="47" spans="2:6" x14ac:dyDescent="0.25">
      <c r="B47"/>
      <c r="C47"/>
    </row>
    <row r="48" spans="2:6" x14ac:dyDescent="0.25">
      <c r="B48"/>
      <c r="C48"/>
    </row>
    <row r="49" spans="2:3" x14ac:dyDescent="0.25">
      <c r="B49"/>
      <c r="C49"/>
    </row>
    <row r="50" spans="2:3" x14ac:dyDescent="0.25">
      <c r="B50"/>
      <c r="C50"/>
    </row>
    <row r="51" spans="2:3" x14ac:dyDescent="0.25">
      <c r="B51"/>
      <c r="C51"/>
    </row>
    <row r="52" spans="2:3" x14ac:dyDescent="0.25">
      <c r="B52"/>
      <c r="C52"/>
    </row>
    <row r="53" spans="2:3" x14ac:dyDescent="0.25">
      <c r="B53"/>
      <c r="C53"/>
    </row>
    <row r="54" spans="2:3" x14ac:dyDescent="0.25">
      <c r="B54"/>
      <c r="C54"/>
    </row>
    <row r="55" spans="2:3" x14ac:dyDescent="0.25">
      <c r="B55"/>
      <c r="C55"/>
    </row>
    <row r="56" spans="2:3" x14ac:dyDescent="0.25">
      <c r="B56"/>
      <c r="C56"/>
    </row>
    <row r="57" spans="2:3" x14ac:dyDescent="0.25">
      <c r="B57"/>
      <c r="C57"/>
    </row>
    <row r="58" spans="2:3" x14ac:dyDescent="0.25">
      <c r="B58"/>
      <c r="C58"/>
    </row>
    <row r="59" spans="2:3" x14ac:dyDescent="0.25">
      <c r="B59"/>
      <c r="C59"/>
    </row>
    <row r="60" spans="2:3" x14ac:dyDescent="0.25">
      <c r="B60"/>
      <c r="C60"/>
    </row>
    <row r="61" spans="2:3" x14ac:dyDescent="0.25">
      <c r="B61"/>
      <c r="C61"/>
    </row>
    <row r="62" spans="2:3" x14ac:dyDescent="0.25">
      <c r="B62"/>
      <c r="C62"/>
    </row>
    <row r="63" spans="2:3" x14ac:dyDescent="0.25">
      <c r="B63"/>
      <c r="C63"/>
    </row>
    <row r="64" spans="2:3" x14ac:dyDescent="0.25">
      <c r="B64"/>
      <c r="C64"/>
    </row>
    <row r="65" spans="2:3" x14ac:dyDescent="0.25">
      <c r="B65"/>
      <c r="C65"/>
    </row>
    <row r="66" spans="2:3" x14ac:dyDescent="0.25">
      <c r="B66"/>
      <c r="C66"/>
    </row>
    <row r="67" spans="2:3" x14ac:dyDescent="0.25">
      <c r="B67"/>
      <c r="C67"/>
    </row>
    <row r="68" spans="2:3" x14ac:dyDescent="0.25">
      <c r="B68"/>
      <c r="C68"/>
    </row>
    <row r="69" spans="2:3" x14ac:dyDescent="0.25">
      <c r="B69"/>
      <c r="C69"/>
    </row>
    <row r="70" spans="2:3" x14ac:dyDescent="0.25">
      <c r="B70"/>
      <c r="C70"/>
    </row>
    <row r="71" spans="2:3" x14ac:dyDescent="0.25">
      <c r="B71"/>
      <c r="C71"/>
    </row>
    <row r="72" spans="2:3" x14ac:dyDescent="0.25">
      <c r="B72"/>
      <c r="C72"/>
    </row>
    <row r="73" spans="2:3" x14ac:dyDescent="0.25">
      <c r="B73"/>
      <c r="C73"/>
    </row>
    <row r="74" spans="2:3" x14ac:dyDescent="0.25">
      <c r="B74"/>
      <c r="C74"/>
    </row>
    <row r="75" spans="2:3" x14ac:dyDescent="0.25">
      <c r="B75"/>
      <c r="C75"/>
    </row>
    <row r="76" spans="2:3" x14ac:dyDescent="0.25">
      <c r="B76"/>
      <c r="C76"/>
    </row>
    <row r="77" spans="2:3" x14ac:dyDescent="0.25">
      <c r="B77"/>
      <c r="C77"/>
    </row>
    <row r="78" spans="2:3" x14ac:dyDescent="0.25">
      <c r="B78"/>
      <c r="C78"/>
    </row>
    <row r="79" spans="2:3" x14ac:dyDescent="0.25">
      <c r="B79"/>
      <c r="C79"/>
    </row>
    <row r="80" spans="2:3" x14ac:dyDescent="0.25">
      <c r="B80"/>
      <c r="C80"/>
    </row>
    <row r="81" spans="2:3" x14ac:dyDescent="0.25">
      <c r="B81"/>
      <c r="C81"/>
    </row>
    <row r="82" spans="2:3" x14ac:dyDescent="0.25">
      <c r="B82"/>
      <c r="C82"/>
    </row>
    <row r="83" spans="2:3" x14ac:dyDescent="0.25">
      <c r="B83"/>
      <c r="C83"/>
    </row>
    <row r="84" spans="2:3" x14ac:dyDescent="0.25">
      <c r="B84"/>
      <c r="C84"/>
    </row>
    <row r="85" spans="2:3" x14ac:dyDescent="0.25">
      <c r="B85"/>
      <c r="C85"/>
    </row>
    <row r="86" spans="2:3" x14ac:dyDescent="0.25">
      <c r="B86"/>
      <c r="C86"/>
    </row>
    <row r="87" spans="2:3" x14ac:dyDescent="0.25">
      <c r="B87"/>
      <c r="C87"/>
    </row>
    <row r="88" spans="2:3" x14ac:dyDescent="0.25">
      <c r="B88"/>
      <c r="C88"/>
    </row>
    <row r="89" spans="2:3" x14ac:dyDescent="0.25">
      <c r="B89"/>
      <c r="C89"/>
    </row>
    <row r="90" spans="2:3" x14ac:dyDescent="0.25">
      <c r="B90"/>
      <c r="C90"/>
    </row>
    <row r="91" spans="2:3" x14ac:dyDescent="0.25">
      <c r="B91"/>
      <c r="C91"/>
    </row>
    <row r="92" spans="2:3" x14ac:dyDescent="0.25">
      <c r="B92"/>
      <c r="C92"/>
    </row>
  </sheetData>
  <dataValidations count="1">
    <dataValidation type="list" allowBlank="1" showInputMessage="1" showErrorMessage="1" sqref="I9" xr:uid="{00000000-0002-0000-1800-000000000000}">
      <formula1>"530,123,400, ,"</formula1>
    </dataValidation>
  </dataValidations>
  <pageMargins left="0.7" right="0.7" top="0.75" bottom="0.75" header="0.3" footer="0.3"/>
  <pageSetup paperSize="9"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ws_LearnMore">
    <tabColor theme="9"/>
  </sheetPr>
  <dimension ref="A1:B12"/>
  <sheetViews>
    <sheetView showGridLines="0" showRowColHeaders="0" zoomScaleNormal="100" workbookViewId="0">
      <selection activeCell="E16" sqref="E16"/>
    </sheetView>
  </sheetViews>
  <sheetFormatPr defaultColWidth="8.85546875" defaultRowHeight="14.65" customHeight="1" x14ac:dyDescent="0.25"/>
  <cols>
    <col min="1" max="1" width="8.85546875" style="5"/>
    <col min="2" max="2" width="120.7109375" style="17" customWidth="1"/>
    <col min="3" max="16384" width="8.85546875" style="17"/>
  </cols>
  <sheetData>
    <row r="1" spans="1:2" ht="14.65" customHeight="1" x14ac:dyDescent="0.25">
      <c r="A1" s="5" t="s">
        <v>125</v>
      </c>
    </row>
    <row r="2" spans="1:2" s="18" customFormat="1" ht="14.65" customHeight="1" x14ac:dyDescent="0.3">
      <c r="A2" s="5" t="s">
        <v>126</v>
      </c>
      <c r="B2" s="17"/>
    </row>
    <row r="3" spans="1:2" s="18" customFormat="1" ht="14.65" customHeight="1" x14ac:dyDescent="0.3">
      <c r="A3" s="5" t="s">
        <v>127</v>
      </c>
      <c r="B3" s="17"/>
    </row>
    <row r="4" spans="1:2" s="19" customFormat="1" ht="14.65" customHeight="1" x14ac:dyDescent="0.7">
      <c r="A4" s="5" t="s">
        <v>128</v>
      </c>
      <c r="B4" s="17"/>
    </row>
    <row r="5" spans="1:2" s="20" customFormat="1" ht="14.65" customHeight="1" x14ac:dyDescent="0.25">
      <c r="A5" s="5" t="s">
        <v>129</v>
      </c>
      <c r="B5" s="17"/>
    </row>
    <row r="7" spans="1:2" ht="14.65" customHeight="1" x14ac:dyDescent="0.25">
      <c r="A7" s="5" t="s">
        <v>130</v>
      </c>
    </row>
    <row r="8" spans="1:2" ht="14.65" customHeight="1" x14ac:dyDescent="0.25">
      <c r="A8" s="5" t="s">
        <v>131</v>
      </c>
    </row>
    <row r="9" spans="1:2" ht="14.65" customHeight="1" x14ac:dyDescent="0.25">
      <c r="A9" s="5" t="s">
        <v>131</v>
      </c>
    </row>
    <row r="10" spans="1:2" ht="14.65" customHeight="1" x14ac:dyDescent="0.25">
      <c r="A10" s="5" t="s">
        <v>131</v>
      </c>
    </row>
    <row r="11" spans="1:2" ht="14.65" customHeight="1" x14ac:dyDescent="0.25">
      <c r="A11" s="5" t="s">
        <v>131</v>
      </c>
    </row>
    <row r="12" spans="1:2" ht="14.65" customHeight="1" x14ac:dyDescent="0.25">
      <c r="A12" s="5" t="s">
        <v>132</v>
      </c>
      <c r="B12" s="24"/>
    </row>
  </sheetData>
  <pageMargins left="0.7" right="0.7" top="0.75" bottom="0.75" header="0.3" footer="0.3"/>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M108"/>
  <sheetViews>
    <sheetView showGridLines="0" workbookViewId="0">
      <selection activeCell="L23" sqref="L23"/>
    </sheetView>
  </sheetViews>
  <sheetFormatPr defaultColWidth="9.140625" defaultRowHeight="15" x14ac:dyDescent="0.25"/>
  <cols>
    <col min="1" max="1" width="9.140625" style="5"/>
    <col min="2" max="2" width="9.140625" style="6"/>
    <col min="3" max="3" width="13.140625" style="6" bestFit="1" customWidth="1"/>
    <col min="4" max="4" width="12.140625" style="6" bestFit="1" customWidth="1"/>
    <col min="5" max="5" width="8.42578125" style="6" bestFit="1" customWidth="1"/>
    <col min="6" max="6" width="13.140625" style="6" bestFit="1" customWidth="1"/>
    <col min="7" max="8" width="14.85546875" style="6" bestFit="1" customWidth="1"/>
    <col min="9" max="9" width="14.42578125" style="6" bestFit="1" customWidth="1"/>
    <col min="10" max="10" width="8.85546875" style="6" customWidth="1"/>
    <col min="11" max="16384" width="9.140625" style="6"/>
  </cols>
  <sheetData>
    <row r="1" spans="1:13" x14ac:dyDescent="0.25">
      <c r="A1" s="5" t="s">
        <v>22</v>
      </c>
    </row>
    <row r="2" spans="1:13" x14ac:dyDescent="0.25">
      <c r="A2" s="5" t="s">
        <v>23</v>
      </c>
    </row>
    <row r="3" spans="1:13" x14ac:dyDescent="0.25">
      <c r="A3" s="5" t="s">
        <v>139</v>
      </c>
    </row>
    <row r="4" spans="1:13" x14ac:dyDescent="0.25">
      <c r="A4" s="32" t="s">
        <v>6</v>
      </c>
    </row>
    <row r="5" spans="1:13" ht="14.25" customHeight="1" x14ac:dyDescent="0.25">
      <c r="A5" s="43"/>
    </row>
    <row r="6" spans="1:13" ht="14.25" customHeight="1" x14ac:dyDescent="0.25"/>
    <row r="9" spans="1:13" x14ac:dyDescent="0.25">
      <c r="L9"/>
      <c r="M9" s="10"/>
    </row>
    <row r="10" spans="1:13" x14ac:dyDescent="0.25">
      <c r="K10" s="10"/>
    </row>
    <row r="11" spans="1:13" x14ac:dyDescent="0.25">
      <c r="F11" s="21" t="s">
        <v>10</v>
      </c>
      <c r="G11" t="s">
        <v>137</v>
      </c>
      <c r="L11" s="10"/>
    </row>
    <row r="12" spans="1:13" x14ac:dyDescent="0.25">
      <c r="F12" t="s">
        <v>11</v>
      </c>
      <c r="G12" s="54">
        <v>220</v>
      </c>
    </row>
    <row r="13" spans="1:13" x14ac:dyDescent="0.25">
      <c r="F13" t="s">
        <v>13</v>
      </c>
      <c r="G13" s="54">
        <v>270</v>
      </c>
    </row>
    <row r="14" spans="1:13" x14ac:dyDescent="0.25">
      <c r="F14" t="s">
        <v>12</v>
      </c>
      <c r="G14" s="54">
        <v>810</v>
      </c>
    </row>
    <row r="15" spans="1:13" x14ac:dyDescent="0.25">
      <c r="F15" t="s">
        <v>21</v>
      </c>
      <c r="G15" s="54">
        <v>1300</v>
      </c>
    </row>
    <row r="100" spans="2:5" x14ac:dyDescent="0.25">
      <c r="B100" s="7" t="s">
        <v>9</v>
      </c>
      <c r="C100" s="7" t="s">
        <v>10</v>
      </c>
      <c r="D100" s="7" t="s">
        <v>14</v>
      </c>
      <c r="E100" s="7" t="s">
        <v>20</v>
      </c>
    </row>
    <row r="101" spans="2:5" x14ac:dyDescent="0.25">
      <c r="B101" s="60">
        <v>42736</v>
      </c>
      <c r="C101" s="8" t="s">
        <v>11</v>
      </c>
      <c r="D101" s="26" t="s">
        <v>15</v>
      </c>
      <c r="E101" s="64">
        <v>95</v>
      </c>
    </row>
    <row r="102" spans="2:5" x14ac:dyDescent="0.25">
      <c r="B102" s="61">
        <v>42750</v>
      </c>
      <c r="C102" s="9" t="s">
        <v>12</v>
      </c>
      <c r="D102" s="9" t="s">
        <v>16</v>
      </c>
      <c r="E102" s="65">
        <v>325</v>
      </c>
    </row>
    <row r="103" spans="2:5" x14ac:dyDescent="0.25">
      <c r="B103" s="60">
        <v>42752</v>
      </c>
      <c r="C103" s="26" t="s">
        <v>12</v>
      </c>
      <c r="D103" s="26" t="s">
        <v>17</v>
      </c>
      <c r="E103" s="64">
        <v>250</v>
      </c>
    </row>
    <row r="104" spans="2:5" x14ac:dyDescent="0.25">
      <c r="B104" s="61">
        <v>42756</v>
      </c>
      <c r="C104" s="27" t="s">
        <v>11</v>
      </c>
      <c r="D104" s="27" t="s">
        <v>16</v>
      </c>
      <c r="E104" s="65">
        <v>125</v>
      </c>
    </row>
    <row r="105" spans="2:5" x14ac:dyDescent="0.25">
      <c r="B105" s="60">
        <v>42768</v>
      </c>
      <c r="C105" s="8" t="s">
        <v>12</v>
      </c>
      <c r="D105" s="8" t="s">
        <v>16</v>
      </c>
      <c r="E105" s="64">
        <v>235</v>
      </c>
    </row>
    <row r="106" spans="2:5" x14ac:dyDescent="0.25">
      <c r="B106" s="61">
        <v>42786</v>
      </c>
      <c r="C106" s="9" t="s">
        <v>13</v>
      </c>
      <c r="D106" s="9" t="s">
        <v>18</v>
      </c>
      <c r="E106" s="65">
        <v>20</v>
      </c>
    </row>
    <row r="107" spans="2:5" x14ac:dyDescent="0.25">
      <c r="B107" s="60">
        <v>42791</v>
      </c>
      <c r="C107" s="8" t="s">
        <v>13</v>
      </c>
      <c r="D107" s="8" t="s">
        <v>17</v>
      </c>
      <c r="E107" s="64">
        <v>125</v>
      </c>
    </row>
    <row r="108" spans="2:5" x14ac:dyDescent="0.25">
      <c r="B108" s="61">
        <v>42791</v>
      </c>
      <c r="C108" t="s">
        <v>13</v>
      </c>
      <c r="D108" t="s">
        <v>19</v>
      </c>
      <c r="E108" s="65">
        <v>125</v>
      </c>
    </row>
  </sheetData>
  <pageMargins left="0.7" right="0.7" top="0.75" bottom="0.75" header="0.3" footer="0.3"/>
  <pageSetup paperSize="9" orientation="landscape"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G108"/>
  <sheetViews>
    <sheetView showGridLines="0" workbookViewId="0"/>
  </sheetViews>
  <sheetFormatPr defaultColWidth="9.140625" defaultRowHeight="15" x14ac:dyDescent="0.25"/>
  <cols>
    <col min="1" max="1" width="9.140625" style="5"/>
    <col min="2" max="2" width="9.140625" style="6"/>
    <col min="3" max="3" width="13.140625" style="6" bestFit="1" customWidth="1"/>
    <col min="4" max="4" width="12.140625" style="6" bestFit="1" customWidth="1"/>
    <col min="5" max="5" width="8.42578125" style="6" bestFit="1" customWidth="1"/>
    <col min="6" max="6" width="13.140625" style="6" bestFit="1" customWidth="1"/>
    <col min="7" max="8" width="14.85546875" style="6" bestFit="1" customWidth="1"/>
    <col min="9" max="9" width="14.42578125" style="6" bestFit="1" customWidth="1"/>
    <col min="10" max="10" width="8.85546875" style="6" customWidth="1"/>
    <col min="11" max="16384" width="9.140625" style="6"/>
  </cols>
  <sheetData>
    <row r="1" spans="1:7" x14ac:dyDescent="0.25">
      <c r="A1" s="5" t="s">
        <v>24</v>
      </c>
    </row>
    <row r="2" spans="1:7" x14ac:dyDescent="0.25">
      <c r="A2" s="5" t="s">
        <v>25</v>
      </c>
    </row>
    <row r="3" spans="1:7" x14ac:dyDescent="0.25">
      <c r="A3" s="5" t="s">
        <v>140</v>
      </c>
    </row>
    <row r="4" spans="1:7" x14ac:dyDescent="0.25">
      <c r="A4" s="32" t="s">
        <v>6</v>
      </c>
    </row>
    <row r="5" spans="1:7" ht="14.25" customHeight="1" x14ac:dyDescent="0.25">
      <c r="A5" s="43"/>
    </row>
    <row r="6" spans="1:7" ht="14.25" customHeight="1" x14ac:dyDescent="0.25"/>
    <row r="11" spans="1:7" x14ac:dyDescent="0.25">
      <c r="F11" s="21" t="s">
        <v>10</v>
      </c>
      <c r="G11" t="s">
        <v>137</v>
      </c>
    </row>
    <row r="12" spans="1:7" x14ac:dyDescent="0.25">
      <c r="F12" t="s">
        <v>11</v>
      </c>
      <c r="G12" s="54">
        <v>220</v>
      </c>
    </row>
    <row r="13" spans="1:7" x14ac:dyDescent="0.25">
      <c r="F13" t="s">
        <v>13</v>
      </c>
      <c r="G13" s="54">
        <v>270</v>
      </c>
    </row>
    <row r="14" spans="1:7" x14ac:dyDescent="0.25">
      <c r="F14" t="s">
        <v>12</v>
      </c>
      <c r="G14" s="54">
        <v>810</v>
      </c>
    </row>
    <row r="15" spans="1:7" x14ac:dyDescent="0.25">
      <c r="F15" t="s">
        <v>21</v>
      </c>
      <c r="G15" s="54">
        <v>1300</v>
      </c>
    </row>
    <row r="100" spans="2:5" x14ac:dyDescent="0.25">
      <c r="B100" s="7" t="s">
        <v>9</v>
      </c>
      <c r="C100" s="7" t="s">
        <v>10</v>
      </c>
      <c r="D100" s="7" t="s">
        <v>14</v>
      </c>
      <c r="E100" s="7" t="s">
        <v>20</v>
      </c>
    </row>
    <row r="101" spans="2:5" x14ac:dyDescent="0.25">
      <c r="B101" s="60">
        <v>42736</v>
      </c>
      <c r="C101" s="8" t="s">
        <v>11</v>
      </c>
      <c r="D101" s="26" t="s">
        <v>15</v>
      </c>
      <c r="E101" s="64">
        <v>95</v>
      </c>
    </row>
    <row r="102" spans="2:5" x14ac:dyDescent="0.25">
      <c r="B102" s="61">
        <v>42750</v>
      </c>
      <c r="C102" s="9" t="s">
        <v>12</v>
      </c>
      <c r="D102" s="9" t="s">
        <v>16</v>
      </c>
      <c r="E102" s="65">
        <v>325</v>
      </c>
    </row>
    <row r="103" spans="2:5" x14ac:dyDescent="0.25">
      <c r="B103" s="60">
        <v>42752</v>
      </c>
      <c r="C103" s="26" t="s">
        <v>12</v>
      </c>
      <c r="D103" s="26" t="s">
        <v>17</v>
      </c>
      <c r="E103" s="64">
        <v>250</v>
      </c>
    </row>
    <row r="104" spans="2:5" x14ac:dyDescent="0.25">
      <c r="B104" s="61">
        <v>42756</v>
      </c>
      <c r="C104" s="27" t="s">
        <v>11</v>
      </c>
      <c r="D104" s="27" t="s">
        <v>16</v>
      </c>
      <c r="E104" s="65">
        <v>125</v>
      </c>
    </row>
    <row r="105" spans="2:5" x14ac:dyDescent="0.25">
      <c r="B105" s="60">
        <v>42768</v>
      </c>
      <c r="C105" s="8" t="s">
        <v>12</v>
      </c>
      <c r="D105" s="8" t="s">
        <v>16</v>
      </c>
      <c r="E105" s="64">
        <v>235</v>
      </c>
    </row>
    <row r="106" spans="2:5" x14ac:dyDescent="0.25">
      <c r="B106" s="61">
        <v>42786</v>
      </c>
      <c r="C106" s="9" t="s">
        <v>13</v>
      </c>
      <c r="D106" s="9" t="s">
        <v>18</v>
      </c>
      <c r="E106" s="65">
        <v>20</v>
      </c>
    </row>
    <row r="107" spans="2:5" x14ac:dyDescent="0.25">
      <c r="B107" s="60">
        <v>42791</v>
      </c>
      <c r="C107" s="8" t="s">
        <v>13</v>
      </c>
      <c r="D107" s="8" t="s">
        <v>17</v>
      </c>
      <c r="E107" s="64">
        <v>125</v>
      </c>
    </row>
    <row r="108" spans="2:5" x14ac:dyDescent="0.25">
      <c r="B108" s="61">
        <v>42791</v>
      </c>
      <c r="C108" t="s">
        <v>13</v>
      </c>
      <c r="D108" t="s">
        <v>19</v>
      </c>
      <c r="E108" s="65">
        <v>125</v>
      </c>
    </row>
  </sheetData>
  <pageMargins left="0.7" right="0.7" top="0.75" bottom="0.75" header="0.3" footer="0.3"/>
  <pageSetup paperSize="9" orientation="landscape"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dimension ref="A1:J108"/>
  <sheetViews>
    <sheetView showGridLines="0" workbookViewId="0"/>
  </sheetViews>
  <sheetFormatPr defaultColWidth="9.140625" defaultRowHeight="15" x14ac:dyDescent="0.25"/>
  <cols>
    <col min="1" max="1" width="9.140625" style="5"/>
    <col min="2" max="2" width="9.140625" style="6"/>
    <col min="3" max="3" width="14.85546875" style="6" bestFit="1" customWidth="1"/>
    <col min="4" max="4" width="12.140625" style="6" bestFit="1" customWidth="1"/>
    <col min="5" max="5" width="8.140625" style="6" customWidth="1"/>
    <col min="6" max="7" width="9.28515625" style="6" bestFit="1" customWidth="1"/>
    <col min="8" max="8" width="9.85546875" style="6" bestFit="1" customWidth="1"/>
    <col min="9" max="10" width="11.28515625" style="6" bestFit="1" customWidth="1"/>
    <col min="11" max="16384" width="9.140625" style="6"/>
  </cols>
  <sheetData>
    <row r="1" spans="1:10" ht="17.100000000000001" customHeight="1" x14ac:dyDescent="0.25">
      <c r="A1" s="5" t="s">
        <v>26</v>
      </c>
    </row>
    <row r="2" spans="1:10" ht="17.100000000000001" customHeight="1" x14ac:dyDescent="0.25">
      <c r="A2" s="5" t="s">
        <v>27</v>
      </c>
    </row>
    <row r="3" spans="1:10" ht="17.100000000000001" customHeight="1" x14ac:dyDescent="0.25">
      <c r="A3" s="5" t="s">
        <v>28</v>
      </c>
    </row>
    <row r="4" spans="1:10" ht="18" customHeight="1" x14ac:dyDescent="0.25">
      <c r="A4" s="32" t="s">
        <v>6</v>
      </c>
    </row>
    <row r="5" spans="1:10" ht="18" customHeight="1" x14ac:dyDescent="0.25">
      <c r="A5" s="43"/>
    </row>
    <row r="6" spans="1:10" ht="18" customHeight="1" x14ac:dyDescent="0.25"/>
    <row r="7" spans="1:10" ht="18" customHeight="1" x14ac:dyDescent="0.3">
      <c r="C7" s="11"/>
    </row>
    <row r="10" spans="1:10" x14ac:dyDescent="0.25">
      <c r="C10" s="21" t="s">
        <v>137</v>
      </c>
      <c r="D10" s="21" t="s">
        <v>14</v>
      </c>
      <c r="E10"/>
      <c r="F10"/>
      <c r="G10"/>
      <c r="H10"/>
      <c r="I10"/>
      <c r="J10"/>
    </row>
    <row r="11" spans="1:10" x14ac:dyDescent="0.25">
      <c r="C11" s="21" t="s">
        <v>10</v>
      </c>
      <c r="D11" t="s">
        <v>16</v>
      </c>
      <c r="E11" t="s">
        <v>18</v>
      </c>
      <c r="F11" t="s">
        <v>19</v>
      </c>
      <c r="G11" t="s">
        <v>17</v>
      </c>
      <c r="H11" t="s">
        <v>15</v>
      </c>
      <c r="I11" t="s">
        <v>21</v>
      </c>
      <c r="J11"/>
    </row>
    <row r="12" spans="1:10" x14ac:dyDescent="0.25">
      <c r="C12" t="s">
        <v>11</v>
      </c>
      <c r="D12" s="54">
        <v>125</v>
      </c>
      <c r="E12" s="54"/>
      <c r="F12" s="54"/>
      <c r="G12" s="54"/>
      <c r="H12" s="54">
        <v>95</v>
      </c>
      <c r="I12" s="54">
        <v>220</v>
      </c>
      <c r="J12"/>
    </row>
    <row r="13" spans="1:10" x14ac:dyDescent="0.25">
      <c r="C13" t="s">
        <v>13</v>
      </c>
      <c r="D13" s="54"/>
      <c r="E13" s="54">
        <v>20</v>
      </c>
      <c r="F13" s="54">
        <v>125</v>
      </c>
      <c r="G13" s="54">
        <v>125</v>
      </c>
      <c r="H13" s="54"/>
      <c r="I13" s="54">
        <v>270</v>
      </c>
      <c r="J13"/>
    </row>
    <row r="14" spans="1:10" x14ac:dyDescent="0.25">
      <c r="C14" t="s">
        <v>12</v>
      </c>
      <c r="D14" s="54">
        <v>560</v>
      </c>
      <c r="E14" s="54"/>
      <c r="F14" s="54"/>
      <c r="G14" s="54">
        <v>250</v>
      </c>
      <c r="H14" s="54"/>
      <c r="I14" s="54">
        <v>810</v>
      </c>
      <c r="J14"/>
    </row>
    <row r="15" spans="1:10" x14ac:dyDescent="0.25">
      <c r="C15" t="s">
        <v>21</v>
      </c>
      <c r="D15" s="54">
        <v>685</v>
      </c>
      <c r="E15" s="54">
        <v>20</v>
      </c>
      <c r="F15" s="54">
        <v>125</v>
      </c>
      <c r="G15" s="54">
        <v>375</v>
      </c>
      <c r="H15" s="54">
        <v>95</v>
      </c>
      <c r="I15" s="54">
        <v>1300</v>
      </c>
      <c r="J15"/>
    </row>
    <row r="100" spans="2:10" x14ac:dyDescent="0.25">
      <c r="B100" s="7" t="s">
        <v>9</v>
      </c>
      <c r="C100" s="7" t="s">
        <v>10</v>
      </c>
      <c r="D100" s="7" t="s">
        <v>14</v>
      </c>
      <c r="E100" s="7" t="s">
        <v>20</v>
      </c>
    </row>
    <row r="101" spans="2:10" x14ac:dyDescent="0.25">
      <c r="B101" s="60">
        <v>42736</v>
      </c>
      <c r="C101" s="8" t="s">
        <v>11</v>
      </c>
      <c r="D101" s="26" t="s">
        <v>15</v>
      </c>
      <c r="E101" s="64">
        <v>95</v>
      </c>
    </row>
    <row r="102" spans="2:10" x14ac:dyDescent="0.25">
      <c r="B102" s="61">
        <v>42750</v>
      </c>
      <c r="C102" s="9" t="s">
        <v>12</v>
      </c>
      <c r="D102" s="9" t="s">
        <v>16</v>
      </c>
      <c r="E102" s="65">
        <v>325</v>
      </c>
    </row>
    <row r="103" spans="2:10" x14ac:dyDescent="0.25">
      <c r="B103" s="60">
        <v>42752</v>
      </c>
      <c r="C103" s="26" t="s">
        <v>12</v>
      </c>
      <c r="D103" s="26" t="s">
        <v>17</v>
      </c>
      <c r="E103" s="64">
        <v>250</v>
      </c>
    </row>
    <row r="104" spans="2:10" x14ac:dyDescent="0.25">
      <c r="B104" s="61">
        <v>42756</v>
      </c>
      <c r="C104" s="27" t="s">
        <v>11</v>
      </c>
      <c r="D104" s="27" t="s">
        <v>16</v>
      </c>
      <c r="E104" s="65">
        <v>125</v>
      </c>
    </row>
    <row r="105" spans="2:10" x14ac:dyDescent="0.25">
      <c r="B105" s="60">
        <v>42768</v>
      </c>
      <c r="C105" s="8" t="s">
        <v>12</v>
      </c>
      <c r="D105" s="8" t="s">
        <v>16</v>
      </c>
      <c r="E105" s="64">
        <v>235</v>
      </c>
    </row>
    <row r="106" spans="2:10" x14ac:dyDescent="0.25">
      <c r="B106" s="61">
        <v>42786</v>
      </c>
      <c r="C106" s="9" t="s">
        <v>13</v>
      </c>
      <c r="D106" s="9" t="s">
        <v>18</v>
      </c>
      <c r="E106" s="65">
        <v>20</v>
      </c>
    </row>
    <row r="107" spans="2:10" x14ac:dyDescent="0.25">
      <c r="B107" s="60">
        <v>42791</v>
      </c>
      <c r="C107" s="8" t="s">
        <v>13</v>
      </c>
      <c r="D107" s="8" t="s">
        <v>17</v>
      </c>
      <c r="E107" s="64">
        <v>125</v>
      </c>
      <c r="J107"/>
    </row>
    <row r="108" spans="2:10" x14ac:dyDescent="0.25">
      <c r="B108" s="61">
        <v>42791</v>
      </c>
      <c r="C108" t="s">
        <v>13</v>
      </c>
      <c r="D108" t="s">
        <v>19</v>
      </c>
      <c r="E108" s="65">
        <v>125</v>
      </c>
    </row>
  </sheetData>
  <pageMargins left="0.7" right="0.7" top="0.75" bottom="0.75" header="0.3" footer="0.3"/>
  <pageSetup paperSize="9" orientation="landscape" r:id="rId2"/>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J108"/>
  <sheetViews>
    <sheetView showGridLines="0" workbookViewId="0"/>
  </sheetViews>
  <sheetFormatPr defaultColWidth="9.140625" defaultRowHeight="15" x14ac:dyDescent="0.25"/>
  <cols>
    <col min="1" max="1" width="9.140625" style="5"/>
    <col min="2" max="2" width="9.7109375" style="6" bestFit="1" customWidth="1"/>
    <col min="3" max="3" width="14.85546875" style="6" bestFit="1" customWidth="1"/>
    <col min="4" max="4" width="12.140625" style="6" bestFit="1" customWidth="1"/>
    <col min="5" max="5" width="10" style="6" customWidth="1"/>
    <col min="6" max="6" width="9.28515625" style="6" bestFit="1" customWidth="1"/>
    <col min="7" max="7" width="8.5703125" style="6" bestFit="1" customWidth="1"/>
    <col min="8" max="8" width="9.28515625" style="6" bestFit="1" customWidth="1"/>
    <col min="9" max="10" width="11.28515625" style="6" bestFit="1" customWidth="1"/>
    <col min="11" max="16384" width="9.140625" style="6"/>
  </cols>
  <sheetData>
    <row r="1" spans="1:10" ht="18" customHeight="1" x14ac:dyDescent="0.25">
      <c r="A1" s="5" t="s">
        <v>29</v>
      </c>
    </row>
    <row r="2" spans="1:10" ht="18" customHeight="1" x14ac:dyDescent="0.25">
      <c r="A2" s="32" t="s">
        <v>6</v>
      </c>
    </row>
    <row r="3" spans="1:10" ht="18" customHeight="1" x14ac:dyDescent="0.25">
      <c r="A3" s="42"/>
    </row>
    <row r="4" spans="1:10" ht="18" customHeight="1" x14ac:dyDescent="0.25"/>
    <row r="5" spans="1:10" ht="17.850000000000001" customHeight="1" x14ac:dyDescent="0.25"/>
    <row r="6" spans="1:10" ht="17.850000000000001" customHeight="1" x14ac:dyDescent="0.25"/>
    <row r="7" spans="1:10" ht="17.850000000000001" customHeight="1" x14ac:dyDescent="0.3">
      <c r="C7" s="11"/>
    </row>
    <row r="8" spans="1:10" ht="17.850000000000001" customHeight="1" x14ac:dyDescent="0.25"/>
    <row r="9" spans="1:10" ht="17.850000000000001" customHeight="1" x14ac:dyDescent="0.25"/>
    <row r="10" spans="1:10" x14ac:dyDescent="0.25">
      <c r="C10" s="21" t="s">
        <v>137</v>
      </c>
      <c r="D10" s="21" t="s">
        <v>14</v>
      </c>
      <c r="E10"/>
      <c r="F10"/>
      <c r="G10"/>
      <c r="H10"/>
      <c r="I10"/>
      <c r="J10"/>
    </row>
    <row r="11" spans="1:10" x14ac:dyDescent="0.25">
      <c r="C11" s="21" t="s">
        <v>10</v>
      </c>
      <c r="D11" t="s">
        <v>16</v>
      </c>
      <c r="E11" t="s">
        <v>15</v>
      </c>
      <c r="F11" t="s">
        <v>18</v>
      </c>
      <c r="G11" t="s">
        <v>19</v>
      </c>
      <c r="H11" t="s">
        <v>17</v>
      </c>
      <c r="I11" t="s">
        <v>21</v>
      </c>
      <c r="J11"/>
    </row>
    <row r="12" spans="1:10" x14ac:dyDescent="0.25">
      <c r="C12" t="s">
        <v>11</v>
      </c>
      <c r="D12" s="62">
        <v>125</v>
      </c>
      <c r="E12" s="62">
        <v>95</v>
      </c>
      <c r="F12" s="62"/>
      <c r="G12" s="62"/>
      <c r="H12" s="62"/>
      <c r="I12" s="62">
        <v>220</v>
      </c>
      <c r="J12"/>
    </row>
    <row r="13" spans="1:10" x14ac:dyDescent="0.25">
      <c r="C13" t="s">
        <v>13</v>
      </c>
      <c r="D13" s="62"/>
      <c r="E13" s="62"/>
      <c r="F13" s="62">
        <v>20</v>
      </c>
      <c r="G13" s="62">
        <v>125</v>
      </c>
      <c r="H13" s="62">
        <v>125</v>
      </c>
      <c r="I13" s="62">
        <v>270</v>
      </c>
      <c r="J13"/>
    </row>
    <row r="14" spans="1:10" x14ac:dyDescent="0.25">
      <c r="C14" t="s">
        <v>12</v>
      </c>
      <c r="D14" s="62">
        <v>560</v>
      </c>
      <c r="E14" s="62"/>
      <c r="F14" s="62"/>
      <c r="G14" s="62"/>
      <c r="H14" s="62">
        <v>250</v>
      </c>
      <c r="I14" s="62">
        <v>810</v>
      </c>
      <c r="J14"/>
    </row>
    <row r="15" spans="1:10" x14ac:dyDescent="0.25">
      <c r="C15" t="s">
        <v>21</v>
      </c>
      <c r="D15" s="62">
        <v>685</v>
      </c>
      <c r="E15" s="62">
        <v>95</v>
      </c>
      <c r="F15" s="62">
        <v>20</v>
      </c>
      <c r="G15" s="62">
        <v>125</v>
      </c>
      <c r="H15" s="62">
        <v>375</v>
      </c>
      <c r="I15" s="62">
        <v>1300</v>
      </c>
      <c r="J15"/>
    </row>
    <row r="16" spans="1:10"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100" spans="2:5" x14ac:dyDescent="0.25">
      <c r="B100" t="s">
        <v>9</v>
      </c>
      <c r="C100" t="s">
        <v>10</v>
      </c>
      <c r="D100" t="s">
        <v>14</v>
      </c>
      <c r="E100" t="s">
        <v>20</v>
      </c>
    </row>
    <row r="101" spans="2:5" x14ac:dyDescent="0.25">
      <c r="B101" s="60">
        <v>42736</v>
      </c>
      <c r="C101" t="s">
        <v>11</v>
      </c>
      <c r="D101" t="s">
        <v>15</v>
      </c>
      <c r="E101">
        <v>95</v>
      </c>
    </row>
    <row r="102" spans="2:5" x14ac:dyDescent="0.25">
      <c r="B102" s="61">
        <v>42750</v>
      </c>
      <c r="C102" t="s">
        <v>12</v>
      </c>
      <c r="D102" t="s">
        <v>16</v>
      </c>
      <c r="E102">
        <v>325</v>
      </c>
    </row>
    <row r="103" spans="2:5" x14ac:dyDescent="0.25">
      <c r="B103" s="60">
        <v>42752</v>
      </c>
      <c r="C103" t="s">
        <v>12</v>
      </c>
      <c r="D103" t="s">
        <v>17</v>
      </c>
      <c r="E103">
        <v>250</v>
      </c>
    </row>
    <row r="104" spans="2:5" x14ac:dyDescent="0.25">
      <c r="B104" s="61">
        <v>42756</v>
      </c>
      <c r="C104" t="s">
        <v>11</v>
      </c>
      <c r="D104" t="s">
        <v>16</v>
      </c>
      <c r="E104">
        <v>125</v>
      </c>
    </row>
    <row r="105" spans="2:5" x14ac:dyDescent="0.25">
      <c r="B105" s="60">
        <v>42768</v>
      </c>
      <c r="C105" t="s">
        <v>12</v>
      </c>
      <c r="D105" t="s">
        <v>16</v>
      </c>
      <c r="E105">
        <v>235</v>
      </c>
    </row>
    <row r="106" spans="2:5" x14ac:dyDescent="0.25">
      <c r="B106" s="61">
        <v>42786</v>
      </c>
      <c r="C106" t="s">
        <v>13</v>
      </c>
      <c r="D106" t="s">
        <v>18</v>
      </c>
      <c r="E106">
        <v>20</v>
      </c>
    </row>
    <row r="107" spans="2:5" x14ac:dyDescent="0.25">
      <c r="B107" s="60">
        <v>42791</v>
      </c>
      <c r="C107" t="s">
        <v>13</v>
      </c>
      <c r="D107" t="s">
        <v>17</v>
      </c>
      <c r="E107">
        <v>125</v>
      </c>
    </row>
    <row r="108" spans="2:5" x14ac:dyDescent="0.25">
      <c r="B108" s="61">
        <v>42791</v>
      </c>
      <c r="C108" t="s">
        <v>13</v>
      </c>
      <c r="D108" t="s">
        <v>19</v>
      </c>
      <c r="E108">
        <v>125</v>
      </c>
    </row>
  </sheetData>
  <pageMargins left="0.7" right="0.7" top="0.75" bottom="0.75" header="0.3" footer="0.3"/>
  <pageSetup paperSize="9" orientation="landscape"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9"/>
  <dimension ref="A1:C7"/>
  <sheetViews>
    <sheetView showGridLines="0" workbookViewId="0"/>
  </sheetViews>
  <sheetFormatPr defaultColWidth="9.140625" defaultRowHeight="15" x14ac:dyDescent="0.25"/>
  <cols>
    <col min="1" max="1" width="9.140625" style="5"/>
    <col min="2" max="2" width="9.140625" style="6"/>
    <col min="3" max="3" width="14.42578125" style="6" bestFit="1" customWidth="1"/>
    <col min="4" max="9" width="7.28515625" style="6" bestFit="1" customWidth="1"/>
    <col min="10" max="10" width="10.7109375" style="6" bestFit="1" customWidth="1"/>
    <col min="11" max="16384" width="9.140625" style="6"/>
  </cols>
  <sheetData>
    <row r="1" spans="1:3" x14ac:dyDescent="0.25">
      <c r="A1" s="5" t="s">
        <v>30</v>
      </c>
    </row>
    <row r="2" spans="1:3" x14ac:dyDescent="0.25">
      <c r="A2" s="5" t="s">
        <v>31</v>
      </c>
    </row>
    <row r="3" spans="1:3" x14ac:dyDescent="0.25">
      <c r="A3" s="32" t="s">
        <v>6</v>
      </c>
    </row>
    <row r="4" spans="1:3" x14ac:dyDescent="0.25">
      <c r="A4" s="42"/>
    </row>
    <row r="7" spans="1:3" ht="18.75" x14ac:dyDescent="0.3">
      <c r="C7" s="11"/>
    </row>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108"/>
  <sheetViews>
    <sheetView showGridLines="0" workbookViewId="0"/>
  </sheetViews>
  <sheetFormatPr defaultColWidth="9.140625" defaultRowHeight="15" x14ac:dyDescent="0.25"/>
  <cols>
    <col min="1" max="1" width="9.140625" style="5"/>
    <col min="2" max="3" width="14.85546875" style="6" bestFit="1" customWidth="1"/>
    <col min="4" max="4" width="12.140625" style="6" customWidth="1"/>
    <col min="5" max="9" width="11.140625" style="6" customWidth="1"/>
    <col min="10" max="16384" width="9.140625" style="6"/>
  </cols>
  <sheetData>
    <row r="1" spans="1:9" ht="15" customHeight="1" x14ac:dyDescent="0.25">
      <c r="A1" s="34" t="s">
        <v>32</v>
      </c>
    </row>
    <row r="2" spans="1:9" ht="15" customHeight="1" x14ac:dyDescent="0.25">
      <c r="A2" s="5" t="s">
        <v>145</v>
      </c>
    </row>
    <row r="3" spans="1:9" ht="15" customHeight="1" x14ac:dyDescent="0.25">
      <c r="A3" s="5" t="s">
        <v>33</v>
      </c>
    </row>
    <row r="4" spans="1:9" ht="15" customHeight="1" x14ac:dyDescent="0.25">
      <c r="A4" s="5" t="s">
        <v>34</v>
      </c>
    </row>
    <row r="5" spans="1:9" ht="15" customHeight="1" x14ac:dyDescent="0.25">
      <c r="A5" s="32" t="s">
        <v>6</v>
      </c>
    </row>
    <row r="6" spans="1:9" ht="15" customHeight="1" x14ac:dyDescent="0.25">
      <c r="A6" s="34" t="s">
        <v>147</v>
      </c>
    </row>
    <row r="7" spans="1:9" ht="15" customHeight="1" x14ac:dyDescent="0.25"/>
    <row r="8" spans="1:9" ht="15" customHeight="1" x14ac:dyDescent="0.25"/>
    <row r="9" spans="1:9" ht="15" customHeight="1" x14ac:dyDescent="0.3">
      <c r="A9" s="5">
        <v>3</v>
      </c>
      <c r="H9" s="11" t="str">
        <f>IF(AND($B$14="Comprador",$H$17=810),"Muito bem! Você colocou seu"," ")</f>
        <v xml:space="preserve"> </v>
      </c>
    </row>
    <row r="10" spans="1:9" ht="15" customHeight="1" x14ac:dyDescent="0.3">
      <c r="A10" s="5">
        <v>2</v>
      </c>
      <c r="H10" s="11" t="str">
        <f>IF(AND($B$14="Comprador",$H$17=810),"primeiro campo de coluna. Clique"," ")</f>
        <v xml:space="preserve"> </v>
      </c>
    </row>
    <row r="11" spans="1:9" ht="15" customHeight="1" x14ac:dyDescent="0.3">
      <c r="A11" s="5" t="s">
        <v>35</v>
      </c>
      <c r="H11" s="11" t="str">
        <f>IF(AND($B$14="Comprador",$H$17=810),"em Próximo para continuar..."," ")</f>
        <v xml:space="preserve"> </v>
      </c>
    </row>
    <row r="12" spans="1:9" x14ac:dyDescent="0.25">
      <c r="A12" s="5">
        <v>4</v>
      </c>
    </row>
    <row r="13" spans="1:9" x14ac:dyDescent="0.25">
      <c r="B13" s="21" t="s">
        <v>10</v>
      </c>
      <c r="C13" t="s">
        <v>137</v>
      </c>
      <c r="D13"/>
      <c r="E13"/>
      <c r="F13"/>
      <c r="G13"/>
      <c r="H13"/>
      <c r="I13"/>
    </row>
    <row r="14" spans="1:9" x14ac:dyDescent="0.25">
      <c r="B14" t="s">
        <v>11</v>
      </c>
      <c r="C14" s="54">
        <v>220</v>
      </c>
      <c r="D14"/>
      <c r="E14"/>
      <c r="F14"/>
      <c r="G14"/>
      <c r="H14"/>
      <c r="I14"/>
    </row>
    <row r="15" spans="1:9" x14ac:dyDescent="0.25">
      <c r="B15" t="s">
        <v>13</v>
      </c>
      <c r="C15" s="54">
        <v>270</v>
      </c>
      <c r="D15"/>
      <c r="E15"/>
      <c r="F15"/>
      <c r="G15"/>
      <c r="H15"/>
      <c r="I15"/>
    </row>
    <row r="16" spans="1:9" x14ac:dyDescent="0.25">
      <c r="B16" t="s">
        <v>12</v>
      </c>
      <c r="C16" s="54">
        <v>810</v>
      </c>
      <c r="D16"/>
      <c r="E16"/>
      <c r="F16"/>
      <c r="G16"/>
      <c r="H16"/>
      <c r="I16"/>
    </row>
    <row r="17" spans="2:9" x14ac:dyDescent="0.25">
      <c r="B17" t="s">
        <v>21</v>
      </c>
      <c r="C17" s="54">
        <v>1300</v>
      </c>
      <c r="D17"/>
      <c r="E17"/>
      <c r="F17"/>
      <c r="G17"/>
      <c r="H17"/>
      <c r="I17"/>
    </row>
    <row r="18" spans="2:9" x14ac:dyDescent="0.25">
      <c r="B18"/>
      <c r="C18"/>
      <c r="D18"/>
      <c r="E18"/>
      <c r="F18"/>
      <c r="G18"/>
      <c r="H18"/>
      <c r="I18"/>
    </row>
    <row r="19" spans="2:9" x14ac:dyDescent="0.25">
      <c r="B19"/>
      <c r="C19"/>
      <c r="D19"/>
    </row>
    <row r="20" spans="2:9" x14ac:dyDescent="0.25">
      <c r="B20"/>
      <c r="C20"/>
      <c r="D20"/>
    </row>
    <row r="21" spans="2:9" x14ac:dyDescent="0.25">
      <c r="B21"/>
      <c r="C21"/>
      <c r="D21"/>
    </row>
    <row r="22" spans="2:9" x14ac:dyDescent="0.25">
      <c r="B22"/>
      <c r="C22"/>
      <c r="D22"/>
    </row>
    <row r="23" spans="2:9" x14ac:dyDescent="0.25">
      <c r="B23"/>
      <c r="C23"/>
      <c r="D23"/>
    </row>
    <row r="24" spans="2:9" x14ac:dyDescent="0.25">
      <c r="B24"/>
      <c r="C24"/>
      <c r="D24"/>
    </row>
    <row r="100" spans="2:5" x14ac:dyDescent="0.25">
      <c r="B100" t="s">
        <v>9</v>
      </c>
      <c r="C100" t="s">
        <v>10</v>
      </c>
      <c r="D100" t="s">
        <v>14</v>
      </c>
      <c r="E100" t="s">
        <v>20</v>
      </c>
    </row>
    <row r="101" spans="2:5" x14ac:dyDescent="0.25">
      <c r="B101" s="60">
        <v>42736</v>
      </c>
      <c r="C101" t="s">
        <v>11</v>
      </c>
      <c r="D101" t="s">
        <v>15</v>
      </c>
      <c r="E101">
        <v>95</v>
      </c>
    </row>
    <row r="102" spans="2:5" x14ac:dyDescent="0.25">
      <c r="B102" s="61">
        <v>42750</v>
      </c>
      <c r="C102" t="s">
        <v>12</v>
      </c>
      <c r="D102" t="s">
        <v>16</v>
      </c>
      <c r="E102">
        <v>325</v>
      </c>
    </row>
    <row r="103" spans="2:5" x14ac:dyDescent="0.25">
      <c r="B103" s="60">
        <v>42752</v>
      </c>
      <c r="C103" t="s">
        <v>12</v>
      </c>
      <c r="D103" t="s">
        <v>17</v>
      </c>
      <c r="E103">
        <v>250</v>
      </c>
    </row>
    <row r="104" spans="2:5" x14ac:dyDescent="0.25">
      <c r="B104" s="61">
        <v>42756</v>
      </c>
      <c r="C104" t="s">
        <v>11</v>
      </c>
      <c r="D104" t="s">
        <v>16</v>
      </c>
      <c r="E104">
        <v>125</v>
      </c>
    </row>
    <row r="105" spans="2:5" x14ac:dyDescent="0.25">
      <c r="B105" s="60">
        <v>42768</v>
      </c>
      <c r="C105" t="s">
        <v>12</v>
      </c>
      <c r="D105" t="s">
        <v>16</v>
      </c>
      <c r="E105">
        <v>235</v>
      </c>
    </row>
    <row r="106" spans="2:5" x14ac:dyDescent="0.25">
      <c r="B106" s="61">
        <v>42786</v>
      </c>
      <c r="C106" t="s">
        <v>13</v>
      </c>
      <c r="D106" t="s">
        <v>18</v>
      </c>
      <c r="E106">
        <v>20</v>
      </c>
    </row>
    <row r="107" spans="2:5" x14ac:dyDescent="0.25">
      <c r="B107" s="60">
        <v>42791</v>
      </c>
      <c r="C107" t="s">
        <v>13</v>
      </c>
      <c r="D107" t="s">
        <v>17</v>
      </c>
      <c r="E107">
        <v>125</v>
      </c>
    </row>
    <row r="108" spans="2:5" x14ac:dyDescent="0.25">
      <c r="B108" s="61">
        <v>42791</v>
      </c>
      <c r="C108" t="s">
        <v>13</v>
      </c>
      <c r="D108" t="s">
        <v>19</v>
      </c>
      <c r="E108">
        <v>125</v>
      </c>
    </row>
  </sheetData>
  <pageMargins left="0.7" right="0.7" top="0.75" bottom="0.75" header="0.3" footer="0.3"/>
  <pageSetup paperSize="9" orientation="landscape"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dimension ref="A1:N108"/>
  <sheetViews>
    <sheetView showGridLines="0" zoomScaleNormal="100" workbookViewId="0"/>
  </sheetViews>
  <sheetFormatPr defaultColWidth="9.140625" defaultRowHeight="15" x14ac:dyDescent="0.25"/>
  <cols>
    <col min="1" max="1" width="9.140625" style="5"/>
    <col min="2" max="3" width="14.85546875" style="6" customWidth="1"/>
    <col min="4" max="4" width="12.140625" style="6" customWidth="1"/>
    <col min="5" max="5" width="10.85546875" style="6" customWidth="1"/>
    <col min="6" max="6" width="10" style="6" customWidth="1"/>
    <col min="7" max="7" width="12" style="6" customWidth="1"/>
    <col min="8" max="8" width="11.140625" style="6" customWidth="1"/>
    <col min="9" max="9" width="11.28515625" style="6" bestFit="1" customWidth="1"/>
    <col min="10" max="10" width="11.140625" style="6" customWidth="1"/>
    <col min="11" max="15" width="9.140625" style="6" customWidth="1"/>
    <col min="16" max="16384" width="9.140625" style="6"/>
  </cols>
  <sheetData>
    <row r="1" spans="1:14" ht="18" customHeight="1" x14ac:dyDescent="0.25">
      <c r="A1" s="5" t="s">
        <v>36</v>
      </c>
    </row>
    <row r="2" spans="1:14" ht="18" customHeight="1" x14ac:dyDescent="0.25">
      <c r="A2" s="5" t="s">
        <v>37</v>
      </c>
    </row>
    <row r="3" spans="1:14" ht="18" customHeight="1" x14ac:dyDescent="0.25">
      <c r="A3" s="5" t="s">
        <v>38</v>
      </c>
    </row>
    <row r="4" spans="1:14" ht="18" customHeight="1" x14ac:dyDescent="0.25">
      <c r="A4" s="5" t="s">
        <v>39</v>
      </c>
    </row>
    <row r="5" spans="1:14" ht="17.100000000000001" customHeight="1" x14ac:dyDescent="0.25">
      <c r="A5" s="32" t="s">
        <v>6</v>
      </c>
    </row>
    <row r="6" spans="1:14" ht="17.100000000000001" customHeight="1" x14ac:dyDescent="0.25">
      <c r="A6" s="43"/>
      <c r="K6"/>
      <c r="L6"/>
      <c r="M6"/>
      <c r="N6"/>
    </row>
    <row r="7" spans="1:14" ht="17.100000000000001" customHeight="1" x14ac:dyDescent="0.25">
      <c r="K7"/>
      <c r="L7"/>
      <c r="M7"/>
      <c r="N7"/>
    </row>
    <row r="8" spans="1:14" ht="17.100000000000001" customHeight="1" x14ac:dyDescent="0.25">
      <c r="C8" s="12"/>
      <c r="K8"/>
      <c r="L8"/>
      <c r="M8"/>
      <c r="N8"/>
    </row>
    <row r="9" spans="1:14" x14ac:dyDescent="0.25">
      <c r="C9" s="29" t="s">
        <v>137</v>
      </c>
      <c r="D9" s="51" t="s">
        <v>14</v>
      </c>
      <c r="E9" s="29"/>
      <c r="F9" s="29"/>
      <c r="G9" s="29"/>
      <c r="H9" s="29"/>
      <c r="I9" s="46"/>
      <c r="J9"/>
      <c r="K9"/>
      <c r="L9"/>
      <c r="M9"/>
      <c r="N9"/>
    </row>
    <row r="10" spans="1:14" x14ac:dyDescent="0.25">
      <c r="C10" s="28" t="s">
        <v>10</v>
      </c>
      <c r="D10" s="52" t="s">
        <v>16</v>
      </c>
      <c r="E10" s="52" t="s">
        <v>15</v>
      </c>
      <c r="F10" s="52" t="s">
        <v>18</v>
      </c>
      <c r="G10" s="52" t="s">
        <v>19</v>
      </c>
      <c r="H10" s="52" t="s">
        <v>17</v>
      </c>
      <c r="I10" s="30" t="s">
        <v>21</v>
      </c>
      <c r="J10"/>
      <c r="K10"/>
      <c r="L10"/>
      <c r="M10"/>
      <c r="N10"/>
    </row>
    <row r="11" spans="1:14" x14ac:dyDescent="0.25">
      <c r="C11" s="28" t="s">
        <v>11</v>
      </c>
      <c r="D11" s="57">
        <v>125</v>
      </c>
      <c r="E11" s="57">
        <v>95</v>
      </c>
      <c r="F11" s="57"/>
      <c r="G11" s="57"/>
      <c r="H11" s="57"/>
      <c r="I11" s="55">
        <v>220</v>
      </c>
      <c r="J11"/>
      <c r="K11"/>
      <c r="L11"/>
      <c r="M11"/>
      <c r="N11"/>
    </row>
    <row r="12" spans="1:14" x14ac:dyDescent="0.25">
      <c r="C12" s="28" t="s">
        <v>13</v>
      </c>
      <c r="D12" s="57"/>
      <c r="E12" s="57"/>
      <c r="F12" s="57">
        <v>20</v>
      </c>
      <c r="G12" s="57">
        <v>125</v>
      </c>
      <c r="H12" s="57">
        <v>125</v>
      </c>
      <c r="I12" s="55">
        <v>270</v>
      </c>
      <c r="J12"/>
      <c r="K12"/>
      <c r="L12"/>
      <c r="M12"/>
      <c r="N12"/>
    </row>
    <row r="13" spans="1:14" x14ac:dyDescent="0.25">
      <c r="C13" s="28" t="s">
        <v>12</v>
      </c>
      <c r="D13" s="57">
        <v>560</v>
      </c>
      <c r="E13" s="57"/>
      <c r="F13" s="57"/>
      <c r="G13" s="57"/>
      <c r="H13" s="57">
        <v>250</v>
      </c>
      <c r="I13" s="55">
        <v>810</v>
      </c>
      <c r="J13"/>
    </row>
    <row r="14" spans="1:14" x14ac:dyDescent="0.25">
      <c r="C14" s="30" t="s">
        <v>21</v>
      </c>
      <c r="D14" s="56">
        <v>685</v>
      </c>
      <c r="E14" s="56">
        <v>95</v>
      </c>
      <c r="F14" s="56">
        <v>20</v>
      </c>
      <c r="G14" s="56">
        <v>125</v>
      </c>
      <c r="H14" s="56">
        <v>375</v>
      </c>
      <c r="I14" s="56">
        <v>1300</v>
      </c>
      <c r="J14"/>
      <c r="K14"/>
    </row>
    <row r="15" spans="1:14" x14ac:dyDescent="0.25">
      <c r="C15"/>
      <c r="D15"/>
      <c r="E15"/>
      <c r="K15"/>
    </row>
    <row r="16" spans="1:14" x14ac:dyDescent="0.25">
      <c r="C16"/>
      <c r="D16"/>
      <c r="E16"/>
      <c r="K16"/>
    </row>
    <row r="17" spans="3:11" x14ac:dyDescent="0.25">
      <c r="C17"/>
      <c r="D17"/>
      <c r="E17"/>
      <c r="K17"/>
    </row>
    <row r="18" spans="3:11" x14ac:dyDescent="0.25">
      <c r="C18"/>
      <c r="D18"/>
      <c r="E18"/>
    </row>
    <row r="19" spans="3:11" x14ac:dyDescent="0.25">
      <c r="C19"/>
      <c r="D19"/>
      <c r="E19"/>
    </row>
    <row r="20" spans="3:11" x14ac:dyDescent="0.25">
      <c r="C20"/>
      <c r="D20"/>
      <c r="E20"/>
    </row>
    <row r="21" spans="3:11" x14ac:dyDescent="0.25">
      <c r="C21"/>
      <c r="D21"/>
      <c r="E21"/>
    </row>
    <row r="22" spans="3:11" x14ac:dyDescent="0.25">
      <c r="C22"/>
      <c r="D22"/>
      <c r="E22"/>
    </row>
    <row r="23" spans="3:11" x14ac:dyDescent="0.25">
      <c r="C23"/>
      <c r="D23"/>
      <c r="E23"/>
    </row>
    <row r="24" spans="3:11" x14ac:dyDescent="0.25">
      <c r="C24"/>
      <c r="D24"/>
      <c r="E24"/>
    </row>
    <row r="25" spans="3:11" x14ac:dyDescent="0.25">
      <c r="C25"/>
      <c r="D25"/>
      <c r="E25"/>
    </row>
    <row r="26" spans="3:11" x14ac:dyDescent="0.25">
      <c r="C26"/>
      <c r="D26"/>
      <c r="E26"/>
    </row>
    <row r="100" spans="2:10" x14ac:dyDescent="0.25">
      <c r="B100" s="7" t="s">
        <v>9</v>
      </c>
      <c r="C100" s="7" t="s">
        <v>10</v>
      </c>
      <c r="D100" s="7" t="s">
        <v>14</v>
      </c>
      <c r="E100" s="7" t="s">
        <v>20</v>
      </c>
    </row>
    <row r="101" spans="2:10" x14ac:dyDescent="0.25">
      <c r="B101" s="60">
        <v>42736</v>
      </c>
      <c r="C101" t="s">
        <v>11</v>
      </c>
      <c r="D101" t="s">
        <v>15</v>
      </c>
      <c r="E101">
        <v>95</v>
      </c>
    </row>
    <row r="102" spans="2:10" x14ac:dyDescent="0.25">
      <c r="B102" s="61">
        <v>42750</v>
      </c>
      <c r="C102" t="s">
        <v>12</v>
      </c>
      <c r="D102" t="s">
        <v>16</v>
      </c>
      <c r="E102">
        <v>325</v>
      </c>
    </row>
    <row r="103" spans="2:10" x14ac:dyDescent="0.25">
      <c r="B103" s="60">
        <v>42752</v>
      </c>
      <c r="C103" t="s">
        <v>12</v>
      </c>
      <c r="D103" t="s">
        <v>17</v>
      </c>
      <c r="E103">
        <v>250</v>
      </c>
    </row>
    <row r="104" spans="2:10" x14ac:dyDescent="0.25">
      <c r="B104" s="61">
        <v>42756</v>
      </c>
      <c r="C104" t="s">
        <v>11</v>
      </c>
      <c r="D104" t="s">
        <v>16</v>
      </c>
      <c r="E104">
        <v>125</v>
      </c>
    </row>
    <row r="105" spans="2:10" x14ac:dyDescent="0.25">
      <c r="B105" s="60">
        <v>42768</v>
      </c>
      <c r="C105" t="s">
        <v>12</v>
      </c>
      <c r="D105" t="s">
        <v>16</v>
      </c>
      <c r="E105">
        <v>235</v>
      </c>
    </row>
    <row r="106" spans="2:10" x14ac:dyDescent="0.25">
      <c r="B106" s="61">
        <v>42786</v>
      </c>
      <c r="C106" t="s">
        <v>13</v>
      </c>
      <c r="D106" t="s">
        <v>18</v>
      </c>
      <c r="E106">
        <v>20</v>
      </c>
    </row>
    <row r="107" spans="2:10" x14ac:dyDescent="0.25">
      <c r="B107" s="60">
        <v>42791</v>
      </c>
      <c r="C107" t="s">
        <v>13</v>
      </c>
      <c r="D107" t="s">
        <v>17</v>
      </c>
      <c r="E107">
        <v>125</v>
      </c>
      <c r="J107" s="69"/>
    </row>
    <row r="108" spans="2:10" x14ac:dyDescent="0.25">
      <c r="B108" s="60">
        <v>42791</v>
      </c>
      <c r="C108" t="s">
        <v>13</v>
      </c>
      <c r="D108" t="s">
        <v>19</v>
      </c>
      <c r="E108">
        <v>125</v>
      </c>
    </row>
  </sheetData>
  <pageMargins left="0.7" right="0.7" top="0.75" bottom="0.75" header="0.3" footer="0.3"/>
  <pageSetup paperSize="9" orientation="landscape"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26</vt:i4>
      </vt:variant>
    </vt:vector>
  </HeadingPairs>
  <TitlesOfParts>
    <vt:vector size="26" baseType="lpstr">
      <vt:lpstr>Início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Saiba mais</vt:lpstr>
    </vt:vector>
  </TitlesOfParts>
  <Manager/>
  <Company/>
  <LinksUpToDate>false</LinksUpToDate>
  <SharedDoc>false</SharedDoc>
  <HyperlinkBase>https://www.dicasdoaurelio.com.br</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Aproveite ao máximo o recurso de Tabela Dinâmica</dc:title>
  <dc:subject>Uso básico da Tabela Dinâmica</dc:subject>
  <dc:creator/>
  <cp:keywords>treinamento</cp:keywords>
  <cp:lastModifiedBy/>
  <dcterms:created xsi:type="dcterms:W3CDTF">2018-08-08T09:34:44Z</dcterms:created>
  <dcterms:modified xsi:type="dcterms:W3CDTF">2020-07-23T01:59:51Z</dcterms:modified>
  <cp:category>Treinamento</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prietário">
    <vt:lpwstr>kikoaurelio@gmail.com</vt:lpwstr>
  </property>
</Properties>
</file>